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3.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worksheets/sheet1.xml" ContentType="application/vnd.openxmlformats-officedocument.spreadsheetml.worksheet+xml"/>
  <Override PartName="/xl/charts/chart1.xml" ContentType="application/vnd.openxmlformats-officedocument.drawingml.char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480" yWindow="804" windowWidth="20868" windowHeight="8484" activeTab="4"/>
  </bookViews>
  <sheets>
    <sheet name="CONTENIDO" sheetId="21" r:id="rId1"/>
    <sheet name="EMPRESAS - TIPO AERONAVE" sheetId="22" r:id="rId2"/>
    <sheet name="COBERTURA" sheetId="28" r:id="rId3"/>
    <sheet name="%  PARTICIPACION Y VARIACION " sheetId="31" r:id="rId4"/>
    <sheet name="PAX REGULAR DOMESTICO II SEM " sheetId="9" r:id="rId5"/>
    <sheet name="PAX-  EXTRANJEROS II SEM 2012" sheetId="24" r:id="rId6"/>
    <sheet name="CARGA -EXTRANJERA II SEM 2012" sheetId="23" r:id="rId7"/>
    <sheet name="CARGA DOMESTICO II SEM 2012" sheetId="5" r:id="rId8"/>
    <sheet name="COMERC. REGIONAL II SEM 2012" sheetId="7" r:id="rId9"/>
    <sheet name="AEROTAXIS II SEM 2012" sheetId="6" r:id="rId10"/>
    <sheet name="TRABAJ AEREOS ESPEC II SEM 2012" sheetId="8" r:id="rId11"/>
    <sheet name="AVIACION AGRICOLA  II SEM 2012" sheetId="15" r:id="rId12"/>
    <sheet name="ESPECIAL DE CARGA  II SEM 2012" sheetId="29" r:id="rId13"/>
  </sheets>
  <definedNames>
    <definedName name="_xlnm.Database">#REF!</definedName>
  </definedNames>
  <calcPr calcId="145621"/>
</workbook>
</file>

<file path=xl/calcChain.xml><?xml version="1.0" encoding="utf-8"?>
<calcChain xmlns="http://schemas.openxmlformats.org/spreadsheetml/2006/main">
  <c r="B17" i="31" l="1"/>
  <c r="B13" i="31"/>
  <c r="B18" i="31" l="1"/>
  <c r="E6" i="31" l="1"/>
  <c r="E7" i="31"/>
  <c r="E8" i="31"/>
  <c r="E9" i="31"/>
  <c r="E10" i="31"/>
  <c r="E11" i="31"/>
  <c r="E12" i="31"/>
  <c r="E13" i="31"/>
  <c r="E14" i="31"/>
  <c r="E15" i="31"/>
  <c r="E16" i="31"/>
  <c r="E19" i="31"/>
  <c r="E20" i="31"/>
  <c r="E21" i="31"/>
  <c r="E5" i="31"/>
  <c r="C17" i="31"/>
  <c r="C18" i="31" l="1"/>
  <c r="E17" i="31"/>
  <c r="B4" i="9"/>
  <c r="E18" i="31" l="1"/>
  <c r="D6" i="31"/>
  <c r="D8" i="31"/>
  <c r="D10" i="31"/>
  <c r="D12" i="31"/>
  <c r="D14" i="31"/>
  <c r="D16" i="31"/>
  <c r="D18" i="31"/>
  <c r="D9" i="31"/>
  <c r="D13" i="31"/>
  <c r="D15" i="31"/>
  <c r="D5" i="31"/>
  <c r="D7" i="31"/>
  <c r="D11" i="31"/>
  <c r="D17" i="31"/>
  <c r="C24" i="24"/>
  <c r="D24" i="24"/>
  <c r="E24" i="24"/>
  <c r="F24" i="24"/>
  <c r="G24" i="24"/>
  <c r="H24" i="24"/>
  <c r="I24" i="24"/>
  <c r="J24" i="24"/>
  <c r="K24" i="24"/>
  <c r="L24" i="24"/>
  <c r="M24" i="24"/>
  <c r="N24" i="24"/>
  <c r="C25" i="24"/>
  <c r="D25" i="24"/>
  <c r="E25" i="24"/>
  <c r="F25" i="24"/>
  <c r="G25" i="24"/>
  <c r="H25" i="24"/>
  <c r="I25" i="24"/>
  <c r="J25" i="24"/>
  <c r="K25" i="24"/>
  <c r="L25" i="24"/>
  <c r="M25" i="24"/>
  <c r="N25" i="24"/>
  <c r="C26" i="24"/>
  <c r="D26" i="24"/>
  <c r="E26" i="24"/>
  <c r="F26" i="24"/>
  <c r="G26" i="24"/>
  <c r="H26" i="24"/>
  <c r="I26" i="24"/>
  <c r="J26" i="24"/>
  <c r="K26" i="24"/>
  <c r="L26" i="24"/>
  <c r="M26" i="24"/>
  <c r="N26" i="24"/>
  <c r="C27" i="24"/>
  <c r="D27" i="24"/>
  <c r="E27" i="24"/>
  <c r="F27" i="24"/>
  <c r="G27" i="24"/>
  <c r="H27" i="24"/>
  <c r="I27" i="24"/>
  <c r="J27" i="24"/>
  <c r="K27" i="24"/>
  <c r="L27" i="24"/>
  <c r="M27" i="24"/>
  <c r="N27" i="24"/>
  <c r="C28" i="24"/>
  <c r="D28" i="24"/>
  <c r="E28" i="24"/>
  <c r="F28" i="24"/>
  <c r="G28" i="24"/>
  <c r="H28" i="24"/>
  <c r="I28" i="24"/>
  <c r="J28" i="24"/>
  <c r="K28" i="24"/>
  <c r="L28" i="24"/>
  <c r="M28" i="24"/>
  <c r="N28" i="24"/>
  <c r="C29" i="24"/>
  <c r="D29" i="24"/>
  <c r="E29" i="24"/>
  <c r="F29" i="24"/>
  <c r="G29" i="24"/>
  <c r="H29" i="24"/>
  <c r="I29" i="24"/>
  <c r="J29" i="24"/>
  <c r="K29" i="24"/>
  <c r="L29" i="24"/>
  <c r="M29" i="24"/>
  <c r="N29" i="24"/>
  <c r="C30" i="24"/>
  <c r="D30" i="24"/>
  <c r="E30" i="24"/>
  <c r="F30" i="24"/>
  <c r="G30" i="24"/>
  <c r="H30" i="24"/>
  <c r="I30" i="24"/>
  <c r="J30" i="24"/>
  <c r="K30" i="24"/>
  <c r="L30" i="24"/>
  <c r="M30" i="24"/>
  <c r="N30" i="24"/>
  <c r="C31" i="24"/>
  <c r="D31" i="24"/>
  <c r="E31" i="24"/>
  <c r="F31" i="24"/>
  <c r="G31" i="24"/>
  <c r="H31" i="24"/>
  <c r="I31" i="24"/>
  <c r="J31" i="24"/>
  <c r="K31" i="24"/>
  <c r="L31" i="24"/>
  <c r="M31" i="24"/>
  <c r="N31" i="24"/>
  <c r="C32" i="24"/>
  <c r="D32" i="24"/>
  <c r="E32" i="24"/>
  <c r="F32" i="24"/>
  <c r="G32" i="24"/>
  <c r="H32" i="24"/>
  <c r="I32" i="24"/>
  <c r="J32" i="24"/>
  <c r="K32" i="24"/>
  <c r="L32" i="24"/>
  <c r="M32" i="24"/>
  <c r="N32" i="24"/>
  <c r="C33" i="24"/>
  <c r="D33" i="24"/>
  <c r="E33" i="24"/>
  <c r="F33" i="24"/>
  <c r="G33" i="24"/>
  <c r="H33" i="24"/>
  <c r="I33" i="24"/>
  <c r="J33" i="24"/>
  <c r="K33" i="24"/>
  <c r="L33" i="24"/>
  <c r="M33" i="24"/>
  <c r="N33" i="24"/>
  <c r="C34" i="24"/>
  <c r="D34" i="24"/>
  <c r="E34" i="24"/>
  <c r="F34" i="24"/>
  <c r="G34" i="24"/>
  <c r="H34" i="24"/>
  <c r="I34" i="24"/>
  <c r="J34" i="24"/>
  <c r="K34" i="24"/>
  <c r="L34" i="24"/>
  <c r="M34" i="24"/>
  <c r="N34" i="24"/>
  <c r="C35" i="24"/>
  <c r="D35" i="24"/>
  <c r="E35" i="24"/>
  <c r="F35" i="24"/>
  <c r="G35" i="24"/>
  <c r="H35" i="24"/>
  <c r="I35" i="24"/>
  <c r="J35" i="24"/>
  <c r="K35" i="24"/>
  <c r="L35" i="24"/>
  <c r="M35" i="24"/>
  <c r="N35" i="24"/>
  <c r="C36" i="24"/>
  <c r="D36" i="24"/>
  <c r="E36" i="24"/>
  <c r="F36" i="24"/>
  <c r="G36" i="24"/>
  <c r="H36" i="24"/>
  <c r="I36" i="24"/>
  <c r="J36" i="24"/>
  <c r="K36" i="24"/>
  <c r="L36" i="24"/>
  <c r="M36" i="24"/>
  <c r="N36" i="24"/>
  <c r="C37" i="24"/>
  <c r="D37" i="24"/>
  <c r="E37" i="24"/>
  <c r="F37" i="24"/>
  <c r="G37" i="24"/>
  <c r="H37" i="24"/>
  <c r="I37" i="24"/>
  <c r="J37" i="24"/>
  <c r="K37" i="24"/>
  <c r="L37" i="24"/>
  <c r="M37" i="24"/>
  <c r="N37" i="24"/>
  <c r="C18" i="24"/>
  <c r="D18" i="24"/>
  <c r="E18" i="24"/>
  <c r="F18" i="24"/>
  <c r="G18" i="24"/>
  <c r="H18" i="24"/>
  <c r="I18" i="24"/>
  <c r="J18" i="24"/>
  <c r="K18" i="24"/>
  <c r="L18" i="24"/>
  <c r="M18" i="24"/>
  <c r="N18" i="24"/>
  <c r="B18" i="24"/>
  <c r="C17" i="24"/>
  <c r="D17" i="24"/>
  <c r="E17" i="24"/>
  <c r="F17" i="24"/>
  <c r="G17" i="24"/>
  <c r="H17" i="24"/>
  <c r="I17" i="24"/>
  <c r="J17" i="24"/>
  <c r="K17" i="24"/>
  <c r="L17" i="24"/>
  <c r="M17" i="24"/>
  <c r="N17" i="24"/>
  <c r="B17" i="24"/>
  <c r="C13" i="24"/>
  <c r="D13" i="24"/>
  <c r="E13" i="24"/>
  <c r="F13" i="24"/>
  <c r="G13" i="24"/>
  <c r="H13" i="24"/>
  <c r="I13" i="24"/>
  <c r="J13" i="24"/>
  <c r="K13" i="24"/>
  <c r="L13" i="24"/>
  <c r="M13" i="24"/>
  <c r="N13" i="24"/>
  <c r="B13" i="24"/>
  <c r="D25" i="23"/>
  <c r="D26" i="23"/>
  <c r="D27" i="23"/>
  <c r="D28" i="23"/>
  <c r="D29" i="23"/>
  <c r="D30" i="23"/>
  <c r="D31" i="23"/>
  <c r="D32" i="23"/>
  <c r="D33" i="23"/>
  <c r="D34" i="23"/>
  <c r="D35" i="23"/>
  <c r="D36" i="23"/>
  <c r="D37" i="23"/>
  <c r="D38" i="23"/>
  <c r="D39" i="23"/>
  <c r="D18" i="23"/>
  <c r="D19" i="23" s="1"/>
  <c r="D14" i="23"/>
  <c r="D16" i="9"/>
  <c r="E16" i="9"/>
  <c r="F16" i="9"/>
  <c r="G16" i="9"/>
  <c r="H16" i="9"/>
  <c r="I16" i="9"/>
  <c r="J16" i="9"/>
  <c r="K16" i="9"/>
  <c r="L16" i="9"/>
  <c r="M16" i="9"/>
  <c r="C16" i="9"/>
  <c r="D12" i="9"/>
  <c r="D17" i="9" s="1"/>
  <c r="E12" i="9"/>
  <c r="E17" i="9" s="1"/>
  <c r="F12" i="9"/>
  <c r="F17" i="9" s="1"/>
  <c r="G12" i="9"/>
  <c r="G17" i="9" s="1"/>
  <c r="H12" i="9"/>
  <c r="H17" i="9" s="1"/>
  <c r="I12" i="9"/>
  <c r="I17" i="9" s="1"/>
  <c r="J12" i="9"/>
  <c r="J17" i="9" s="1"/>
  <c r="K12" i="9"/>
  <c r="K17" i="9" s="1"/>
  <c r="L12" i="9"/>
  <c r="L17" i="9" s="1"/>
  <c r="M12" i="9"/>
  <c r="M17" i="9" s="1"/>
  <c r="C12" i="9"/>
  <c r="C17" i="9" s="1"/>
  <c r="E12" i="8"/>
  <c r="E17" i="8" s="1"/>
  <c r="E16" i="8"/>
  <c r="C16" i="15"/>
  <c r="D16" i="15"/>
  <c r="E16" i="15"/>
  <c r="F16" i="15"/>
  <c r="G16" i="15"/>
  <c r="H16" i="15"/>
  <c r="B16" i="15"/>
  <c r="C12" i="15"/>
  <c r="C17" i="15" s="1"/>
  <c r="D12" i="15"/>
  <c r="D17" i="15" s="1"/>
  <c r="E12" i="15"/>
  <c r="E17" i="15" s="1"/>
  <c r="F12" i="15"/>
  <c r="F17" i="15" s="1"/>
  <c r="G12" i="15"/>
  <c r="G17" i="15" s="1"/>
  <c r="H12" i="15"/>
  <c r="H17" i="15" s="1"/>
  <c r="B12" i="15"/>
  <c r="B17" i="15" s="1"/>
  <c r="R17" i="6"/>
  <c r="S17" i="6"/>
  <c r="T17" i="6"/>
  <c r="U17" i="6"/>
  <c r="V17" i="6"/>
  <c r="W17" i="6"/>
  <c r="X17" i="6"/>
  <c r="Y17" i="6"/>
  <c r="Z17" i="6"/>
  <c r="AA17" i="6"/>
  <c r="AB17" i="6"/>
  <c r="AC17" i="6"/>
  <c r="AD17" i="6"/>
  <c r="AE17" i="6"/>
  <c r="AF17" i="6"/>
  <c r="AG17" i="6"/>
  <c r="AH17" i="6"/>
  <c r="AI17" i="6"/>
  <c r="AJ17" i="6"/>
  <c r="AK17" i="6"/>
  <c r="C17" i="6"/>
  <c r="D17" i="6"/>
  <c r="E17" i="6"/>
  <c r="F17" i="6"/>
  <c r="G17" i="6"/>
  <c r="H17" i="6"/>
  <c r="I17" i="6"/>
  <c r="J17" i="6"/>
  <c r="K17" i="6"/>
  <c r="L17" i="6"/>
  <c r="M17" i="6"/>
  <c r="N17" i="6"/>
  <c r="O17" i="6"/>
  <c r="P17" i="6"/>
  <c r="Q17" i="6"/>
  <c r="B17" i="6"/>
  <c r="B24" i="6" s="1"/>
  <c r="C16" i="6"/>
  <c r="D16" i="6"/>
  <c r="E16" i="6"/>
  <c r="F16" i="6"/>
  <c r="G16" i="6"/>
  <c r="H16" i="6"/>
  <c r="I16" i="6"/>
  <c r="J16" i="6"/>
  <c r="K16" i="6"/>
  <c r="L16" i="6"/>
  <c r="M16" i="6"/>
  <c r="N16" i="6"/>
  <c r="O16" i="6"/>
  <c r="P16" i="6"/>
  <c r="Q16" i="6"/>
  <c r="R16" i="6"/>
  <c r="S16" i="6"/>
  <c r="T16" i="6"/>
  <c r="U16" i="6"/>
  <c r="V16" i="6"/>
  <c r="W16" i="6"/>
  <c r="X16" i="6"/>
  <c r="Y16" i="6"/>
  <c r="Z16" i="6"/>
  <c r="AA16" i="6"/>
  <c r="AB16" i="6"/>
  <c r="AC16" i="6"/>
  <c r="AD16" i="6"/>
  <c r="AE16" i="6"/>
  <c r="AF16" i="6"/>
  <c r="AG16" i="6"/>
  <c r="AH16" i="6"/>
  <c r="AI16" i="6"/>
  <c r="AJ16" i="6"/>
  <c r="AK16" i="6"/>
  <c r="B16" i="6"/>
  <c r="C12" i="6"/>
  <c r="D12" i="6"/>
  <c r="E12" i="6"/>
  <c r="F12" i="6"/>
  <c r="G12" i="6"/>
  <c r="H12" i="6"/>
  <c r="I12" i="6"/>
  <c r="J12" i="6"/>
  <c r="K12" i="6"/>
  <c r="L12" i="6"/>
  <c r="M12" i="6"/>
  <c r="N12" i="6"/>
  <c r="O12" i="6"/>
  <c r="P12" i="6"/>
  <c r="Q12" i="6"/>
  <c r="R12" i="6"/>
  <c r="S12" i="6"/>
  <c r="T12" i="6"/>
  <c r="U12" i="6"/>
  <c r="V12" i="6"/>
  <c r="W12" i="6"/>
  <c r="X12" i="6"/>
  <c r="Y12" i="6"/>
  <c r="Z12" i="6"/>
  <c r="AA12" i="6"/>
  <c r="AB12" i="6"/>
  <c r="AC12" i="6"/>
  <c r="AD12" i="6"/>
  <c r="AE12" i="6"/>
  <c r="AF12" i="6"/>
  <c r="AG12" i="6"/>
  <c r="AH12" i="6"/>
  <c r="AI12" i="6"/>
  <c r="AJ12" i="6"/>
  <c r="AK12" i="6"/>
  <c r="B12" i="6"/>
  <c r="C24" i="6"/>
  <c r="D24" i="6"/>
  <c r="E24" i="6"/>
  <c r="F24" i="6"/>
  <c r="G24" i="6"/>
  <c r="H24" i="6"/>
  <c r="I24" i="6"/>
  <c r="J24" i="6"/>
  <c r="K24" i="6"/>
  <c r="L24" i="6"/>
  <c r="M24" i="6"/>
  <c r="N24" i="6"/>
  <c r="O24" i="6"/>
  <c r="P24" i="6"/>
  <c r="Q24" i="6"/>
  <c r="R24" i="6"/>
  <c r="S24" i="6"/>
  <c r="T24" i="6"/>
  <c r="U24" i="6"/>
  <c r="V24" i="6"/>
  <c r="W24" i="6"/>
  <c r="X24" i="6"/>
  <c r="Y24" i="6"/>
  <c r="Z24" i="6"/>
  <c r="AA24" i="6"/>
  <c r="AB24" i="6"/>
  <c r="AC24" i="6"/>
  <c r="AD24" i="6"/>
  <c r="AE24" i="6"/>
  <c r="AF24" i="6"/>
  <c r="AG24" i="6"/>
  <c r="AH24" i="6"/>
  <c r="AI24" i="6"/>
  <c r="AJ24" i="6"/>
  <c r="AK24" i="6"/>
  <c r="C25" i="6"/>
  <c r="D25" i="6"/>
  <c r="E25" i="6"/>
  <c r="F25" i="6"/>
  <c r="G25" i="6"/>
  <c r="H25" i="6"/>
  <c r="I25" i="6"/>
  <c r="J25" i="6"/>
  <c r="K25" i="6"/>
  <c r="L25" i="6"/>
  <c r="M25" i="6"/>
  <c r="N25" i="6"/>
  <c r="O25" i="6"/>
  <c r="P25" i="6"/>
  <c r="Q25" i="6"/>
  <c r="R25" i="6"/>
  <c r="S25" i="6"/>
  <c r="T25" i="6"/>
  <c r="U25" i="6"/>
  <c r="V25" i="6"/>
  <c r="W25" i="6"/>
  <c r="X25" i="6"/>
  <c r="Y25" i="6"/>
  <c r="Z25" i="6"/>
  <c r="AA25" i="6"/>
  <c r="AB25" i="6"/>
  <c r="AC25" i="6"/>
  <c r="AD25" i="6"/>
  <c r="AE25" i="6"/>
  <c r="AF25" i="6"/>
  <c r="AG25" i="6"/>
  <c r="AH25" i="6"/>
  <c r="AI25" i="6"/>
  <c r="AJ25" i="6"/>
  <c r="AK25" i="6"/>
  <c r="C26" i="6"/>
  <c r="D26" i="6"/>
  <c r="E26" i="6"/>
  <c r="F26" i="6"/>
  <c r="G26" i="6"/>
  <c r="H26" i="6"/>
  <c r="I26" i="6"/>
  <c r="J26" i="6"/>
  <c r="K26" i="6"/>
  <c r="L26" i="6"/>
  <c r="M26" i="6"/>
  <c r="N26" i="6"/>
  <c r="O26" i="6"/>
  <c r="P26" i="6"/>
  <c r="Q26" i="6"/>
  <c r="R26" i="6"/>
  <c r="S26" i="6"/>
  <c r="T26" i="6"/>
  <c r="U26" i="6"/>
  <c r="V26" i="6"/>
  <c r="W26" i="6"/>
  <c r="X26" i="6"/>
  <c r="Y26" i="6"/>
  <c r="Z26" i="6"/>
  <c r="AA26" i="6"/>
  <c r="AB26" i="6"/>
  <c r="AC26" i="6"/>
  <c r="AD26" i="6"/>
  <c r="AE26" i="6"/>
  <c r="AF26" i="6"/>
  <c r="AG26" i="6"/>
  <c r="AH26" i="6"/>
  <c r="AI26" i="6"/>
  <c r="AJ26" i="6"/>
  <c r="AK26" i="6"/>
  <c r="C27" i="6"/>
  <c r="D27" i="6"/>
  <c r="E27" i="6"/>
  <c r="F27" i="6"/>
  <c r="G27" i="6"/>
  <c r="H27" i="6"/>
  <c r="I27" i="6"/>
  <c r="J27" i="6"/>
  <c r="K27" i="6"/>
  <c r="L27" i="6"/>
  <c r="M27" i="6"/>
  <c r="N27" i="6"/>
  <c r="O27" i="6"/>
  <c r="P27" i="6"/>
  <c r="Q27" i="6"/>
  <c r="R27" i="6"/>
  <c r="S27" i="6"/>
  <c r="T27" i="6"/>
  <c r="U27" i="6"/>
  <c r="V27" i="6"/>
  <c r="W27" i="6"/>
  <c r="X27" i="6"/>
  <c r="Y27" i="6"/>
  <c r="Z27" i="6"/>
  <c r="AA27" i="6"/>
  <c r="AB27" i="6"/>
  <c r="AC27" i="6"/>
  <c r="AD27" i="6"/>
  <c r="AE27" i="6"/>
  <c r="AF27" i="6"/>
  <c r="AG27" i="6"/>
  <c r="AH27" i="6"/>
  <c r="AI27" i="6"/>
  <c r="AJ27" i="6"/>
  <c r="AK27" i="6"/>
  <c r="C28" i="6"/>
  <c r="D28" i="6"/>
  <c r="E28" i="6"/>
  <c r="F28" i="6"/>
  <c r="G28" i="6"/>
  <c r="H28" i="6"/>
  <c r="I28" i="6"/>
  <c r="J28" i="6"/>
  <c r="K28" i="6"/>
  <c r="L28" i="6"/>
  <c r="M28" i="6"/>
  <c r="N28" i="6"/>
  <c r="O28" i="6"/>
  <c r="P28" i="6"/>
  <c r="Q28" i="6"/>
  <c r="R28" i="6"/>
  <c r="S28" i="6"/>
  <c r="T28" i="6"/>
  <c r="U28" i="6"/>
  <c r="V28" i="6"/>
  <c r="W28" i="6"/>
  <c r="X28" i="6"/>
  <c r="Y28" i="6"/>
  <c r="Z28" i="6"/>
  <c r="AA28" i="6"/>
  <c r="AB28" i="6"/>
  <c r="AC28" i="6"/>
  <c r="AD28" i="6"/>
  <c r="AE28" i="6"/>
  <c r="AF28" i="6"/>
  <c r="AG28" i="6"/>
  <c r="AH28" i="6"/>
  <c r="AI28" i="6"/>
  <c r="AJ28" i="6"/>
  <c r="AK28" i="6"/>
  <c r="C29" i="6"/>
  <c r="D29" i="6"/>
  <c r="E29" i="6"/>
  <c r="F29" i="6"/>
  <c r="G29" i="6"/>
  <c r="H29" i="6"/>
  <c r="I29" i="6"/>
  <c r="J29" i="6"/>
  <c r="K29" i="6"/>
  <c r="L29" i="6"/>
  <c r="M29" i="6"/>
  <c r="N29" i="6"/>
  <c r="O29" i="6"/>
  <c r="P29" i="6"/>
  <c r="Q29" i="6"/>
  <c r="R29" i="6"/>
  <c r="S29" i="6"/>
  <c r="T29" i="6"/>
  <c r="U29" i="6"/>
  <c r="V29" i="6"/>
  <c r="W29" i="6"/>
  <c r="X29" i="6"/>
  <c r="Y29" i="6"/>
  <c r="Z29" i="6"/>
  <c r="AA29" i="6"/>
  <c r="AB29" i="6"/>
  <c r="AC29" i="6"/>
  <c r="AD29" i="6"/>
  <c r="AE29" i="6"/>
  <c r="AF29" i="6"/>
  <c r="AG29" i="6"/>
  <c r="AH29" i="6"/>
  <c r="AI29" i="6"/>
  <c r="AJ29" i="6"/>
  <c r="AK29" i="6"/>
  <c r="C30" i="6"/>
  <c r="D30" i="6"/>
  <c r="E30" i="6"/>
  <c r="F30" i="6"/>
  <c r="G30" i="6"/>
  <c r="H30" i="6"/>
  <c r="I30" i="6"/>
  <c r="J30" i="6"/>
  <c r="K30" i="6"/>
  <c r="L30" i="6"/>
  <c r="M30" i="6"/>
  <c r="N30" i="6"/>
  <c r="O30" i="6"/>
  <c r="P30" i="6"/>
  <c r="Q30" i="6"/>
  <c r="R30" i="6"/>
  <c r="S30" i="6"/>
  <c r="T30" i="6"/>
  <c r="U30" i="6"/>
  <c r="V30" i="6"/>
  <c r="W30" i="6"/>
  <c r="X30" i="6"/>
  <c r="Y30" i="6"/>
  <c r="Z30" i="6"/>
  <c r="AA30" i="6"/>
  <c r="AB30" i="6"/>
  <c r="AC30" i="6"/>
  <c r="AD30" i="6"/>
  <c r="AE30" i="6"/>
  <c r="AF30" i="6"/>
  <c r="AG30" i="6"/>
  <c r="AH30" i="6"/>
  <c r="AI30" i="6"/>
  <c r="AJ30" i="6"/>
  <c r="AK30" i="6"/>
  <c r="C31" i="6"/>
  <c r="D31" i="6"/>
  <c r="E31" i="6"/>
  <c r="F31" i="6"/>
  <c r="G31" i="6"/>
  <c r="H31" i="6"/>
  <c r="I31" i="6"/>
  <c r="J31" i="6"/>
  <c r="K31" i="6"/>
  <c r="L31" i="6"/>
  <c r="M31" i="6"/>
  <c r="N31" i="6"/>
  <c r="O31" i="6"/>
  <c r="P31" i="6"/>
  <c r="Q31" i="6"/>
  <c r="R31" i="6"/>
  <c r="S31" i="6"/>
  <c r="T31" i="6"/>
  <c r="U31" i="6"/>
  <c r="V31" i="6"/>
  <c r="W31" i="6"/>
  <c r="X31" i="6"/>
  <c r="Y31" i="6"/>
  <c r="Z31" i="6"/>
  <c r="AA31" i="6"/>
  <c r="AB31" i="6"/>
  <c r="AC31" i="6"/>
  <c r="AD31" i="6"/>
  <c r="AE31" i="6"/>
  <c r="AF31" i="6"/>
  <c r="AG31" i="6"/>
  <c r="AH31" i="6"/>
  <c r="AI31" i="6"/>
  <c r="AJ31" i="6"/>
  <c r="AK31" i="6"/>
  <c r="C32" i="6"/>
  <c r="D32" i="6"/>
  <c r="E32" i="6"/>
  <c r="F32" i="6"/>
  <c r="G32" i="6"/>
  <c r="H32" i="6"/>
  <c r="I32" i="6"/>
  <c r="J32" i="6"/>
  <c r="K32" i="6"/>
  <c r="L32" i="6"/>
  <c r="M32" i="6"/>
  <c r="N32" i="6"/>
  <c r="O32" i="6"/>
  <c r="P32" i="6"/>
  <c r="Q32" i="6"/>
  <c r="R32" i="6"/>
  <c r="S32" i="6"/>
  <c r="T32" i="6"/>
  <c r="U32" i="6"/>
  <c r="V32" i="6"/>
  <c r="W32" i="6"/>
  <c r="X32" i="6"/>
  <c r="Y32" i="6"/>
  <c r="Z32" i="6"/>
  <c r="AA32" i="6"/>
  <c r="AB32" i="6"/>
  <c r="AC32" i="6"/>
  <c r="AD32" i="6"/>
  <c r="AE32" i="6"/>
  <c r="AF32" i="6"/>
  <c r="AG32" i="6"/>
  <c r="AH32" i="6"/>
  <c r="AI32" i="6"/>
  <c r="AJ32" i="6"/>
  <c r="AK32" i="6"/>
  <c r="C33" i="6"/>
  <c r="D33" i="6"/>
  <c r="E33" i="6"/>
  <c r="F33" i="6"/>
  <c r="G33" i="6"/>
  <c r="H33" i="6"/>
  <c r="I33" i="6"/>
  <c r="J33" i="6"/>
  <c r="K33" i="6"/>
  <c r="L33" i="6"/>
  <c r="M33" i="6"/>
  <c r="N33" i="6"/>
  <c r="O33" i="6"/>
  <c r="P33" i="6"/>
  <c r="Q33" i="6"/>
  <c r="R33" i="6"/>
  <c r="S33" i="6"/>
  <c r="T33" i="6"/>
  <c r="U33" i="6"/>
  <c r="V33" i="6"/>
  <c r="W33" i="6"/>
  <c r="X33" i="6"/>
  <c r="Y33" i="6"/>
  <c r="Z33" i="6"/>
  <c r="AA33" i="6"/>
  <c r="AB33" i="6"/>
  <c r="AC33" i="6"/>
  <c r="AD33" i="6"/>
  <c r="AE33" i="6"/>
  <c r="AF33" i="6"/>
  <c r="AG33" i="6"/>
  <c r="AH33" i="6"/>
  <c r="AI33" i="6"/>
  <c r="AJ33" i="6"/>
  <c r="AK33" i="6"/>
  <c r="C34" i="6"/>
  <c r="D34" i="6"/>
  <c r="E34" i="6"/>
  <c r="F34" i="6"/>
  <c r="G34" i="6"/>
  <c r="H34" i="6"/>
  <c r="I34" i="6"/>
  <c r="J34" i="6"/>
  <c r="K34" i="6"/>
  <c r="L34" i="6"/>
  <c r="M34" i="6"/>
  <c r="N34" i="6"/>
  <c r="O34" i="6"/>
  <c r="P34" i="6"/>
  <c r="Q34" i="6"/>
  <c r="R34" i="6"/>
  <c r="S34" i="6"/>
  <c r="T34" i="6"/>
  <c r="U34" i="6"/>
  <c r="V34" i="6"/>
  <c r="W34" i="6"/>
  <c r="X34" i="6"/>
  <c r="Y34" i="6"/>
  <c r="Z34" i="6"/>
  <c r="AA34" i="6"/>
  <c r="AB34" i="6"/>
  <c r="AC34" i="6"/>
  <c r="AD34" i="6"/>
  <c r="AE34" i="6"/>
  <c r="AF34" i="6"/>
  <c r="AG34" i="6"/>
  <c r="AH34" i="6"/>
  <c r="AI34" i="6"/>
  <c r="AJ34" i="6"/>
  <c r="AK34" i="6"/>
  <c r="C35" i="6"/>
  <c r="D35" i="6"/>
  <c r="E35" i="6"/>
  <c r="F35" i="6"/>
  <c r="G35" i="6"/>
  <c r="H35" i="6"/>
  <c r="I35" i="6"/>
  <c r="J35" i="6"/>
  <c r="K35" i="6"/>
  <c r="L35" i="6"/>
  <c r="M35" i="6"/>
  <c r="N35" i="6"/>
  <c r="O35" i="6"/>
  <c r="P35" i="6"/>
  <c r="Q35" i="6"/>
  <c r="R35" i="6"/>
  <c r="S35" i="6"/>
  <c r="T35" i="6"/>
  <c r="U35" i="6"/>
  <c r="V35" i="6"/>
  <c r="W35" i="6"/>
  <c r="X35" i="6"/>
  <c r="Y35" i="6"/>
  <c r="Z35" i="6"/>
  <c r="AA35" i="6"/>
  <c r="AB35" i="6"/>
  <c r="AC35" i="6"/>
  <c r="AD35" i="6"/>
  <c r="AE35" i="6"/>
  <c r="AF35" i="6"/>
  <c r="AG35" i="6"/>
  <c r="AH35" i="6"/>
  <c r="AI35" i="6"/>
  <c r="AJ35" i="6"/>
  <c r="AK35" i="6"/>
  <c r="C36" i="6"/>
  <c r="D36" i="6"/>
  <c r="E36" i="6"/>
  <c r="F36" i="6"/>
  <c r="G36" i="6"/>
  <c r="H36" i="6"/>
  <c r="I36" i="6"/>
  <c r="J36" i="6"/>
  <c r="K36" i="6"/>
  <c r="L36" i="6"/>
  <c r="M36" i="6"/>
  <c r="N36" i="6"/>
  <c r="O36" i="6"/>
  <c r="P36" i="6"/>
  <c r="Q36" i="6"/>
  <c r="R36" i="6"/>
  <c r="S36" i="6"/>
  <c r="T36" i="6"/>
  <c r="U36" i="6"/>
  <c r="V36" i="6"/>
  <c r="W36" i="6"/>
  <c r="X36" i="6"/>
  <c r="Y36" i="6"/>
  <c r="Z36" i="6"/>
  <c r="AA36" i="6"/>
  <c r="AB36" i="6"/>
  <c r="AC36" i="6"/>
  <c r="AD36" i="6"/>
  <c r="AE36" i="6"/>
  <c r="AF36" i="6"/>
  <c r="AG36" i="6"/>
  <c r="AH36" i="6"/>
  <c r="AI36" i="6"/>
  <c r="AJ36" i="6"/>
  <c r="AK36" i="6"/>
  <c r="C37" i="6"/>
  <c r="D37" i="6"/>
  <c r="E37" i="6"/>
  <c r="F37" i="6"/>
  <c r="G37" i="6"/>
  <c r="H37" i="6"/>
  <c r="I37" i="6"/>
  <c r="J37" i="6"/>
  <c r="K37" i="6"/>
  <c r="L37" i="6"/>
  <c r="M37" i="6"/>
  <c r="N37" i="6"/>
  <c r="O37" i="6"/>
  <c r="P37" i="6"/>
  <c r="Q37" i="6"/>
  <c r="R37" i="6"/>
  <c r="S37" i="6"/>
  <c r="T37" i="6"/>
  <c r="U37" i="6"/>
  <c r="V37" i="6"/>
  <c r="W37" i="6"/>
  <c r="X37" i="6"/>
  <c r="Y37" i="6"/>
  <c r="Z37" i="6"/>
  <c r="AA37" i="6"/>
  <c r="AB37" i="6"/>
  <c r="AC37" i="6"/>
  <c r="AD37" i="6"/>
  <c r="AE37" i="6"/>
  <c r="AF37" i="6"/>
  <c r="AG37" i="6"/>
  <c r="AH37" i="6"/>
  <c r="AI37" i="6"/>
  <c r="AJ37" i="6"/>
  <c r="AK37" i="6"/>
  <c r="B31" i="15" l="1"/>
  <c r="F31" i="15"/>
  <c r="D31" i="15"/>
  <c r="F35" i="15"/>
  <c r="G31" i="15"/>
  <c r="E31" i="15"/>
  <c r="C31" i="15"/>
  <c r="G35" i="15"/>
  <c r="E35" i="15"/>
  <c r="C35" i="15"/>
  <c r="H31" i="15"/>
  <c r="D35" i="15"/>
  <c r="J14" i="28"/>
  <c r="J13" i="28"/>
  <c r="J12" i="28"/>
  <c r="J11" i="28"/>
  <c r="J10" i="28"/>
  <c r="J9" i="28"/>
  <c r="J8" i="28"/>
  <c r="J7" i="28"/>
  <c r="J6" i="28"/>
  <c r="B15" i="28"/>
  <c r="C15" i="28"/>
  <c r="B28" i="15" l="1"/>
  <c r="B30" i="15"/>
  <c r="B32" i="15"/>
  <c r="B34" i="15"/>
  <c r="B36" i="15"/>
  <c r="B29" i="15"/>
  <c r="B33" i="15"/>
  <c r="B35" i="15"/>
  <c r="H27" i="15"/>
  <c r="H24" i="15"/>
  <c r="H26" i="15"/>
  <c r="H28" i="15"/>
  <c r="H30" i="15"/>
  <c r="H32" i="15"/>
  <c r="H34" i="15"/>
  <c r="H36" i="15"/>
  <c r="H25" i="15"/>
  <c r="H29" i="15"/>
  <c r="H33" i="15"/>
  <c r="C32" i="15"/>
  <c r="C34" i="15"/>
  <c r="C25" i="15"/>
  <c r="C27" i="15"/>
  <c r="C29" i="15"/>
  <c r="C33" i="15"/>
  <c r="C24" i="15"/>
  <c r="C26" i="15"/>
  <c r="C28" i="15"/>
  <c r="C30" i="15"/>
  <c r="C36" i="15"/>
  <c r="E24" i="15"/>
  <c r="E28" i="15"/>
  <c r="E30" i="15"/>
  <c r="E36" i="15"/>
  <c r="E25" i="15"/>
  <c r="E27" i="15"/>
  <c r="E29" i="15"/>
  <c r="E33" i="15"/>
  <c r="E26" i="15"/>
  <c r="E32" i="15"/>
  <c r="E34" i="15"/>
  <c r="G26" i="15"/>
  <c r="G34" i="15"/>
  <c r="G25" i="15"/>
  <c r="G27" i="15"/>
  <c r="G29" i="15"/>
  <c r="G33" i="15"/>
  <c r="G24" i="15"/>
  <c r="G28" i="15"/>
  <c r="G30" i="15"/>
  <c r="G32" i="15"/>
  <c r="G36" i="15"/>
  <c r="H35" i="15"/>
  <c r="D24" i="15"/>
  <c r="D26" i="15"/>
  <c r="D28" i="15"/>
  <c r="D30" i="15"/>
  <c r="D32" i="15"/>
  <c r="D34" i="15"/>
  <c r="D36" i="15"/>
  <c r="D25" i="15"/>
  <c r="D27" i="15"/>
  <c r="D29" i="15"/>
  <c r="D33" i="15"/>
  <c r="F29" i="15"/>
  <c r="F33" i="15"/>
  <c r="F24" i="15"/>
  <c r="F26" i="15"/>
  <c r="F28" i="15"/>
  <c r="F30" i="15"/>
  <c r="F32" i="15"/>
  <c r="F34" i="15"/>
  <c r="F36" i="15"/>
  <c r="F25" i="15"/>
  <c r="F27" i="15"/>
  <c r="B26" i="15"/>
  <c r="B24" i="15"/>
  <c r="B25" i="15"/>
  <c r="B27" i="15"/>
  <c r="C16" i="29"/>
  <c r="D16" i="29"/>
  <c r="E16" i="29"/>
  <c r="B16" i="29"/>
  <c r="C12" i="29"/>
  <c r="C17" i="29" s="1"/>
  <c r="D12" i="29"/>
  <c r="D17" i="29" s="1"/>
  <c r="E12" i="29"/>
  <c r="E17" i="29" s="1"/>
  <c r="B12" i="29"/>
  <c r="B17" i="29" s="1"/>
  <c r="C18" i="7"/>
  <c r="D18" i="7"/>
  <c r="E18" i="7"/>
  <c r="F18" i="7"/>
  <c r="G18" i="7"/>
  <c r="B18" i="7"/>
  <c r="C14" i="7"/>
  <c r="C19" i="7" s="1"/>
  <c r="D14" i="7"/>
  <c r="D19" i="7" s="1"/>
  <c r="E14" i="7"/>
  <c r="E19" i="7" s="1"/>
  <c r="F14" i="7"/>
  <c r="F19" i="7" s="1"/>
  <c r="G14" i="7"/>
  <c r="G19" i="7" s="1"/>
  <c r="B14" i="7"/>
  <c r="B19" i="7" s="1"/>
  <c r="E24" i="8"/>
  <c r="E25" i="8"/>
  <c r="E26" i="8"/>
  <c r="E27" i="8"/>
  <c r="E28" i="8"/>
  <c r="E29" i="8"/>
  <c r="E30" i="8"/>
  <c r="E31" i="8"/>
  <c r="E32" i="8"/>
  <c r="E33" i="8"/>
  <c r="E34" i="8"/>
  <c r="E35" i="8"/>
  <c r="E36" i="8"/>
  <c r="E37" i="8"/>
  <c r="C32" i="29" l="1"/>
  <c r="C36" i="29"/>
  <c r="D32" i="29"/>
  <c r="B32" i="29"/>
  <c r="E32" i="29"/>
  <c r="G25" i="7"/>
  <c r="G27" i="7"/>
  <c r="G29" i="7"/>
  <c r="G31" i="7"/>
  <c r="G33" i="7"/>
  <c r="G35" i="7"/>
  <c r="G37" i="7"/>
  <c r="G39" i="7"/>
  <c r="G26" i="7"/>
  <c r="G28" i="7"/>
  <c r="G30" i="7"/>
  <c r="G32" i="7"/>
  <c r="G36" i="7"/>
  <c r="E25" i="7"/>
  <c r="E27" i="7"/>
  <c r="E29" i="7"/>
  <c r="E31" i="7"/>
  <c r="E33" i="7"/>
  <c r="E35" i="7"/>
  <c r="E37" i="7"/>
  <c r="E39" i="7"/>
  <c r="E26" i="7"/>
  <c r="E28" i="7"/>
  <c r="E30" i="7"/>
  <c r="E32" i="7"/>
  <c r="E36" i="7"/>
  <c r="C25" i="7"/>
  <c r="C27" i="7"/>
  <c r="C29" i="7"/>
  <c r="C31" i="7"/>
  <c r="C33" i="7"/>
  <c r="C35" i="7"/>
  <c r="C37" i="7"/>
  <c r="C39" i="7"/>
  <c r="C26" i="7"/>
  <c r="C28" i="7"/>
  <c r="C30" i="7"/>
  <c r="C32" i="7"/>
  <c r="C36" i="7"/>
  <c r="G38" i="7"/>
  <c r="E38" i="7"/>
  <c r="C38" i="7"/>
  <c r="B38" i="7"/>
  <c r="D38" i="7"/>
  <c r="G34" i="7"/>
  <c r="E34" i="7"/>
  <c r="C34" i="7"/>
  <c r="C37" i="29" l="1"/>
  <c r="C35" i="29"/>
  <c r="C34" i="29"/>
  <c r="C33" i="29"/>
  <c r="C31" i="29"/>
  <c r="C30" i="29"/>
  <c r="C29" i="29"/>
  <c r="C28" i="29"/>
  <c r="C27" i="29"/>
  <c r="C26" i="29"/>
  <c r="C25" i="29"/>
  <c r="C24" i="29"/>
  <c r="D37" i="29"/>
  <c r="D35" i="29"/>
  <c r="D34" i="29"/>
  <c r="D33" i="29"/>
  <c r="D31" i="29"/>
  <c r="D30" i="29"/>
  <c r="D29" i="29"/>
  <c r="D28" i="29"/>
  <c r="D27" i="29"/>
  <c r="D26" i="29"/>
  <c r="D25" i="29"/>
  <c r="D24" i="29"/>
  <c r="D36" i="29"/>
  <c r="E36" i="29"/>
  <c r="E37" i="29"/>
  <c r="E35" i="29"/>
  <c r="E34" i="29"/>
  <c r="E33" i="29"/>
  <c r="E31" i="29"/>
  <c r="E30" i="29"/>
  <c r="E29" i="29"/>
  <c r="E28" i="29"/>
  <c r="E27" i="29"/>
  <c r="E26" i="29"/>
  <c r="E25" i="29"/>
  <c r="E24" i="29"/>
  <c r="B37" i="29"/>
  <c r="B35" i="29"/>
  <c r="B34" i="29"/>
  <c r="B33" i="29"/>
  <c r="B31" i="29"/>
  <c r="B30" i="29"/>
  <c r="B29" i="29"/>
  <c r="B28" i="29"/>
  <c r="B27" i="29"/>
  <c r="B26" i="29"/>
  <c r="B25" i="29"/>
  <c r="B24" i="29"/>
  <c r="B36" i="29"/>
  <c r="F26" i="7"/>
  <c r="F28" i="7"/>
  <c r="F30" i="7"/>
  <c r="F32" i="7"/>
  <c r="F36" i="7"/>
  <c r="F25" i="7"/>
  <c r="F27" i="7"/>
  <c r="F29" i="7"/>
  <c r="F31" i="7"/>
  <c r="F33" i="7"/>
  <c r="F35" i="7"/>
  <c r="F37" i="7"/>
  <c r="F39" i="7"/>
  <c r="F34" i="7"/>
  <c r="D26" i="7"/>
  <c r="D28" i="7"/>
  <c r="D30" i="7"/>
  <c r="D32" i="7"/>
  <c r="D36" i="7"/>
  <c r="D25" i="7"/>
  <c r="D27" i="7"/>
  <c r="D29" i="7"/>
  <c r="D31" i="7"/>
  <c r="D33" i="7"/>
  <c r="D35" i="7"/>
  <c r="D37" i="7"/>
  <c r="D39" i="7"/>
  <c r="B27" i="7"/>
  <c r="B29" i="7"/>
  <c r="B31" i="7"/>
  <c r="B33" i="7"/>
  <c r="B35" i="7"/>
  <c r="B37" i="7"/>
  <c r="B39" i="7"/>
  <c r="B26" i="7"/>
  <c r="B28" i="7"/>
  <c r="B30" i="7"/>
  <c r="B32" i="7"/>
  <c r="B36" i="7"/>
  <c r="B25" i="7"/>
  <c r="F38" i="7"/>
  <c r="D34" i="7"/>
  <c r="B34" i="7"/>
  <c r="C16" i="8" l="1"/>
  <c r="D16" i="8"/>
  <c r="F16" i="8"/>
  <c r="G16" i="8"/>
  <c r="C12" i="8"/>
  <c r="D12" i="8"/>
  <c r="F12" i="8"/>
  <c r="G12" i="8"/>
  <c r="B16" i="8"/>
  <c r="B12" i="8"/>
  <c r="C17" i="5"/>
  <c r="D17" i="5"/>
  <c r="E17" i="5"/>
  <c r="F17" i="5"/>
  <c r="G17" i="5"/>
  <c r="H17" i="5"/>
  <c r="I17" i="5"/>
  <c r="J17" i="5"/>
  <c r="B17" i="5"/>
  <c r="C16" i="5"/>
  <c r="D16" i="5"/>
  <c r="E16" i="5"/>
  <c r="F16" i="5"/>
  <c r="G16" i="5"/>
  <c r="H16" i="5"/>
  <c r="I16" i="5"/>
  <c r="J16" i="5"/>
  <c r="B16" i="5"/>
  <c r="C12" i="5"/>
  <c r="D12" i="5"/>
  <c r="E12" i="5"/>
  <c r="F12" i="5"/>
  <c r="G12" i="5"/>
  <c r="H12" i="5"/>
  <c r="I12" i="5"/>
  <c r="J12" i="5"/>
  <c r="B12" i="5"/>
  <c r="J36" i="5"/>
  <c r="J35" i="5"/>
  <c r="J34" i="5"/>
  <c r="J33" i="5"/>
  <c r="J32" i="5"/>
  <c r="J31" i="5"/>
  <c r="J30" i="5"/>
  <c r="J29" i="5"/>
  <c r="J28" i="5"/>
  <c r="J27" i="5"/>
  <c r="J26" i="5"/>
  <c r="J25" i="5"/>
  <c r="J24" i="5"/>
  <c r="J23" i="5"/>
  <c r="I36" i="5"/>
  <c r="I35" i="5"/>
  <c r="I34" i="5"/>
  <c r="I33" i="5"/>
  <c r="I32" i="5"/>
  <c r="I31" i="5"/>
  <c r="I30" i="5"/>
  <c r="I29" i="5"/>
  <c r="I28" i="5"/>
  <c r="I27" i="5"/>
  <c r="I26" i="5"/>
  <c r="I25" i="5"/>
  <c r="I24" i="5"/>
  <c r="I23" i="5"/>
  <c r="H36" i="5"/>
  <c r="H35" i="5"/>
  <c r="H34" i="5"/>
  <c r="H33" i="5"/>
  <c r="H32" i="5"/>
  <c r="H31" i="5"/>
  <c r="H30" i="5"/>
  <c r="H29" i="5"/>
  <c r="H28" i="5"/>
  <c r="H27" i="5"/>
  <c r="H26" i="5"/>
  <c r="H25" i="5"/>
  <c r="H24" i="5"/>
  <c r="H23" i="5"/>
  <c r="G36" i="5"/>
  <c r="G35" i="5"/>
  <c r="G34" i="5"/>
  <c r="G33" i="5"/>
  <c r="G32" i="5"/>
  <c r="G31" i="5"/>
  <c r="G30" i="5"/>
  <c r="G29" i="5"/>
  <c r="G28" i="5"/>
  <c r="G27" i="5"/>
  <c r="G26" i="5"/>
  <c r="G25" i="5"/>
  <c r="G24" i="5"/>
  <c r="G23" i="5"/>
  <c r="F36" i="5"/>
  <c r="F35" i="5"/>
  <c r="F34" i="5"/>
  <c r="F33" i="5"/>
  <c r="F32" i="5"/>
  <c r="F31" i="5"/>
  <c r="F30" i="5"/>
  <c r="F29" i="5"/>
  <c r="F28" i="5"/>
  <c r="F27" i="5"/>
  <c r="F26" i="5"/>
  <c r="F25" i="5"/>
  <c r="F24" i="5"/>
  <c r="F23" i="5"/>
  <c r="E36" i="5"/>
  <c r="E35" i="5"/>
  <c r="E34" i="5"/>
  <c r="E33" i="5"/>
  <c r="E32" i="5"/>
  <c r="E31" i="5"/>
  <c r="E30" i="5"/>
  <c r="E29" i="5"/>
  <c r="E28" i="5"/>
  <c r="E27" i="5"/>
  <c r="E26" i="5"/>
  <c r="E25" i="5"/>
  <c r="E24" i="5"/>
  <c r="E23" i="5"/>
  <c r="D36" i="5"/>
  <c r="D35" i="5"/>
  <c r="D34" i="5"/>
  <c r="D33" i="5"/>
  <c r="D32" i="5"/>
  <c r="D31" i="5"/>
  <c r="D30" i="5"/>
  <c r="D29" i="5"/>
  <c r="D28" i="5"/>
  <c r="D27" i="5"/>
  <c r="D26" i="5"/>
  <c r="D25" i="5"/>
  <c r="D24" i="5"/>
  <c r="D23" i="5"/>
  <c r="C36" i="5"/>
  <c r="C35" i="5"/>
  <c r="C34" i="5"/>
  <c r="C33" i="5"/>
  <c r="C32" i="5"/>
  <c r="C31" i="5"/>
  <c r="C30" i="5"/>
  <c r="C29" i="5"/>
  <c r="C28" i="5"/>
  <c r="C27" i="5"/>
  <c r="C26" i="5"/>
  <c r="C25" i="5"/>
  <c r="C24" i="5"/>
  <c r="C23" i="5"/>
  <c r="B28" i="5"/>
  <c r="B29" i="5"/>
  <c r="B30" i="5"/>
  <c r="B31" i="5"/>
  <c r="B32" i="5"/>
  <c r="B33" i="5"/>
  <c r="B34" i="5"/>
  <c r="B36" i="5"/>
  <c r="B17" i="8" l="1"/>
  <c r="G17" i="8"/>
  <c r="G32" i="8" s="1"/>
  <c r="D17" i="8"/>
  <c r="B36" i="8"/>
  <c r="F17" i="8"/>
  <c r="F32" i="8"/>
  <c r="C17" i="8"/>
  <c r="C32" i="8"/>
  <c r="F36" i="8"/>
  <c r="C36" i="8"/>
  <c r="B35" i="5"/>
  <c r="E18" i="23"/>
  <c r="E14" i="23"/>
  <c r="C18" i="23"/>
  <c r="C14" i="23"/>
  <c r="B18" i="23"/>
  <c r="B14" i="23"/>
  <c r="B19" i="23" l="1"/>
  <c r="B34" i="23" s="1"/>
  <c r="C19" i="23"/>
  <c r="C34" i="23" s="1"/>
  <c r="E19" i="23"/>
  <c r="E34" i="23" s="1"/>
  <c r="E38" i="23"/>
  <c r="G36" i="8"/>
  <c r="D24" i="8"/>
  <c r="D26" i="8"/>
  <c r="D28" i="8"/>
  <c r="D30" i="8"/>
  <c r="D34" i="8"/>
  <c r="D25" i="8"/>
  <c r="D27" i="8"/>
  <c r="D29" i="8"/>
  <c r="D31" i="8"/>
  <c r="D33" i="8"/>
  <c r="D35" i="8"/>
  <c r="D37" i="8"/>
  <c r="B26" i="8"/>
  <c r="B28" i="8"/>
  <c r="B30" i="8"/>
  <c r="B34" i="8"/>
  <c r="B35" i="8"/>
  <c r="B25" i="8"/>
  <c r="B27" i="8"/>
  <c r="B29" i="8"/>
  <c r="B31" i="8"/>
  <c r="B33" i="8"/>
  <c r="B37" i="8"/>
  <c r="C25" i="8"/>
  <c r="C27" i="8"/>
  <c r="C29" i="8"/>
  <c r="C31" i="8"/>
  <c r="C33" i="8"/>
  <c r="C35" i="8"/>
  <c r="C37" i="8"/>
  <c r="C24" i="8"/>
  <c r="C26" i="8"/>
  <c r="C28" i="8"/>
  <c r="C30" i="8"/>
  <c r="C34" i="8"/>
  <c r="F24" i="8"/>
  <c r="F26" i="8"/>
  <c r="F28" i="8"/>
  <c r="F30" i="8"/>
  <c r="F34" i="8"/>
  <c r="F25" i="8"/>
  <c r="F27" i="8"/>
  <c r="F29" i="8"/>
  <c r="F31" i="8"/>
  <c r="F33" i="8"/>
  <c r="F35" i="8"/>
  <c r="F37" i="8"/>
  <c r="D36" i="8"/>
  <c r="D32" i="8"/>
  <c r="B32" i="8"/>
  <c r="G25" i="8"/>
  <c r="G27" i="8"/>
  <c r="G29" i="8"/>
  <c r="G31" i="8"/>
  <c r="G33" i="8"/>
  <c r="G35" i="8"/>
  <c r="G37" i="8"/>
  <c r="G24" i="8"/>
  <c r="G26" i="8"/>
  <c r="G28" i="8"/>
  <c r="G30" i="8"/>
  <c r="G34" i="8"/>
  <c r="C38" i="23" l="1"/>
  <c r="E32" i="23"/>
  <c r="E30" i="23"/>
  <c r="E37" i="23"/>
  <c r="E35" i="23"/>
  <c r="E28" i="23"/>
  <c r="E26" i="23"/>
  <c r="E31" i="23"/>
  <c r="E33" i="23"/>
  <c r="E39" i="23"/>
  <c r="E36" i="23"/>
  <c r="E29" i="23"/>
  <c r="E27" i="23"/>
  <c r="E25" i="23"/>
  <c r="C31" i="23"/>
  <c r="C33" i="23"/>
  <c r="C39" i="23"/>
  <c r="C36" i="23"/>
  <c r="C29" i="23"/>
  <c r="C27" i="23"/>
  <c r="C25" i="23"/>
  <c r="C32" i="23"/>
  <c r="C30" i="23"/>
  <c r="C37" i="23"/>
  <c r="C35" i="23"/>
  <c r="C28" i="23"/>
  <c r="C26" i="23"/>
  <c r="B32" i="23"/>
  <c r="B30" i="23"/>
  <c r="B37" i="23"/>
  <c r="B35" i="23"/>
  <c r="B26" i="23"/>
  <c r="B31" i="23"/>
  <c r="B33" i="23"/>
  <c r="B39" i="23"/>
  <c r="B36" i="23"/>
  <c r="B29" i="23"/>
  <c r="B27" i="23"/>
  <c r="B25" i="23"/>
  <c r="B28" i="23"/>
  <c r="B38" i="23"/>
  <c r="B19" i="9"/>
  <c r="B20" i="9"/>
  <c r="B18" i="9"/>
  <c r="D7" i="28" l="1"/>
  <c r="D8" i="28"/>
  <c r="D9" i="28"/>
  <c r="D10" i="28"/>
  <c r="D11" i="28"/>
  <c r="D12" i="28"/>
  <c r="D13" i="28"/>
  <c r="D14" i="28"/>
  <c r="D6" i="28"/>
  <c r="D15" i="28" l="1"/>
  <c r="B34" i="24"/>
  <c r="B35" i="24"/>
  <c r="B25" i="24"/>
  <c r="B26" i="24"/>
  <c r="B27" i="24"/>
  <c r="B28" i="24"/>
  <c r="B29" i="24"/>
  <c r="B30" i="24"/>
  <c r="B31" i="24"/>
  <c r="B37" i="24"/>
  <c r="B33" i="24"/>
  <c r="B24" i="24"/>
  <c r="B36" i="24"/>
  <c r="B32" i="24"/>
  <c r="B24" i="5" l="1"/>
  <c r="B25" i="5"/>
  <c r="B26" i="5"/>
  <c r="B27" i="5"/>
  <c r="B23" i="5"/>
  <c r="B24" i="8" l="1"/>
  <c r="F32" i="9"/>
  <c r="D32" i="9"/>
  <c r="B35" i="6" l="1"/>
  <c r="B37" i="6"/>
  <c r="B25" i="6"/>
  <c r="B26" i="6"/>
  <c r="B27" i="6"/>
  <c r="B28" i="6"/>
  <c r="B29" i="6"/>
  <c r="B30" i="6"/>
  <c r="B31" i="6"/>
  <c r="B33" i="6"/>
  <c r="B34" i="6"/>
  <c r="B32" i="6"/>
  <c r="F31" i="9"/>
  <c r="F34" i="9"/>
  <c r="F30" i="9"/>
  <c r="F28" i="9"/>
  <c r="F26" i="9"/>
  <c r="F37" i="9"/>
  <c r="F35" i="9"/>
  <c r="F33" i="9"/>
  <c r="F29" i="9"/>
  <c r="F27" i="9"/>
  <c r="F25" i="9"/>
  <c r="F24" i="9"/>
  <c r="F36" i="9"/>
  <c r="D37" i="9"/>
  <c r="D35" i="9"/>
  <c r="D31" i="9"/>
  <c r="D29" i="9"/>
  <c r="D25" i="9"/>
  <c r="D34" i="9"/>
  <c r="D30" i="9"/>
  <c r="D28" i="9"/>
  <c r="D26" i="9"/>
  <c r="D33" i="9"/>
  <c r="D27" i="9"/>
  <c r="D24" i="9"/>
  <c r="D36" i="9"/>
  <c r="G36" i="9"/>
  <c r="B36" i="6" l="1"/>
  <c r="E37" i="9"/>
  <c r="E35" i="9"/>
  <c r="E34" i="9"/>
  <c r="E33" i="9"/>
  <c r="E31" i="9"/>
  <c r="E30" i="9"/>
  <c r="E29" i="9"/>
  <c r="E28" i="9"/>
  <c r="E27" i="9"/>
  <c r="E26" i="9"/>
  <c r="E25" i="9"/>
  <c r="E24" i="9"/>
  <c r="E36" i="9"/>
  <c r="E32" i="9"/>
  <c r="K32" i="9"/>
  <c r="I36" i="9"/>
  <c r="M36" i="9"/>
  <c r="J32" i="9"/>
  <c r="H36" i="9"/>
  <c r="G37" i="9"/>
  <c r="G35" i="9"/>
  <c r="G33" i="9"/>
  <c r="G31" i="9"/>
  <c r="G29" i="9"/>
  <c r="G27" i="9"/>
  <c r="G25" i="9"/>
  <c r="G24" i="9"/>
  <c r="G34" i="9"/>
  <c r="G30" i="9"/>
  <c r="G28" i="9"/>
  <c r="G26" i="9"/>
  <c r="G32" i="9"/>
  <c r="L37" i="9" l="1"/>
  <c r="C26" i="9"/>
  <c r="C28" i="9"/>
  <c r="C30" i="9"/>
  <c r="C34" i="9"/>
  <c r="C36" i="9"/>
  <c r="C25" i="9"/>
  <c r="C27" i="9"/>
  <c r="C29" i="9"/>
  <c r="C31" i="9"/>
  <c r="C33" i="9"/>
  <c r="C35" i="9"/>
  <c r="C37" i="9"/>
  <c r="H32" i="9"/>
  <c r="M32" i="9"/>
  <c r="L24" i="9"/>
  <c r="I32" i="9"/>
  <c r="L31" i="9"/>
  <c r="L32" i="9"/>
  <c r="C32" i="9"/>
  <c r="H25" i="9"/>
  <c r="H26" i="9"/>
  <c r="H27" i="9"/>
  <c r="H28" i="9"/>
  <c r="H29" i="9"/>
  <c r="H30" i="9"/>
  <c r="H31" i="9"/>
  <c r="H33" i="9"/>
  <c r="H35" i="9"/>
  <c r="H37" i="9"/>
  <c r="H34" i="9"/>
  <c r="H24" i="9"/>
  <c r="J25" i="9"/>
  <c r="J26" i="9"/>
  <c r="J27" i="9"/>
  <c r="J28" i="9"/>
  <c r="J29" i="9"/>
  <c r="J30" i="9"/>
  <c r="J31" i="9"/>
  <c r="J34" i="9"/>
  <c r="J37" i="9"/>
  <c r="J33" i="9"/>
  <c r="J35" i="9"/>
  <c r="J24" i="9"/>
  <c r="M25" i="9"/>
  <c r="M26" i="9"/>
  <c r="M27" i="9"/>
  <c r="M28" i="9"/>
  <c r="M29" i="9"/>
  <c r="M30" i="9"/>
  <c r="M31" i="9"/>
  <c r="M33" i="9"/>
  <c r="M34" i="9"/>
  <c r="M35" i="9"/>
  <c r="M24" i="9"/>
  <c r="M37" i="9"/>
  <c r="I25" i="9"/>
  <c r="I26" i="9"/>
  <c r="I27" i="9"/>
  <c r="I28" i="9"/>
  <c r="I29" i="9"/>
  <c r="I30" i="9"/>
  <c r="I31" i="9"/>
  <c r="I33" i="9"/>
  <c r="I34" i="9"/>
  <c r="I35" i="9"/>
  <c r="I24" i="9"/>
  <c r="I37" i="9"/>
  <c r="K25" i="9"/>
  <c r="K26" i="9"/>
  <c r="K27" i="9"/>
  <c r="K28" i="9"/>
  <c r="K29" i="9"/>
  <c r="K30" i="9"/>
  <c r="K31" i="9"/>
  <c r="K33" i="9"/>
  <c r="K34" i="9"/>
  <c r="K35" i="9"/>
  <c r="K24" i="9"/>
  <c r="K37" i="9"/>
  <c r="J36" i="9"/>
  <c r="L35" i="9"/>
  <c r="K36" i="9"/>
  <c r="L34" i="9"/>
  <c r="C24" i="9"/>
  <c r="L36" i="9" l="1"/>
  <c r="L25" i="9"/>
  <c r="L28" i="9"/>
  <c r="L27" i="9"/>
  <c r="L30" i="9"/>
  <c r="L29" i="9"/>
  <c r="L33" i="9"/>
  <c r="L26" i="9"/>
  <c r="B9" i="9"/>
  <c r="B10" i="9"/>
  <c r="B5" i="9"/>
  <c r="B11" i="9"/>
  <c r="B15" i="9"/>
  <c r="B14" i="9"/>
  <c r="B6" i="9"/>
  <c r="B8" i="9"/>
  <c r="B7" i="9"/>
  <c r="B13" i="9"/>
  <c r="B16" i="9" s="1"/>
  <c r="B12" i="9" l="1"/>
  <c r="B17" i="9" s="1"/>
</calcChain>
</file>

<file path=xl/sharedStrings.xml><?xml version="1.0" encoding="utf-8"?>
<sst xmlns="http://schemas.openxmlformats.org/spreadsheetml/2006/main" count="1430" uniqueCount="466">
  <si>
    <t>Designador</t>
  </si>
  <si>
    <t>Numero Horas</t>
  </si>
  <si>
    <t>Numero Vuelos</t>
  </si>
  <si>
    <t>A320</t>
  </si>
  <si>
    <t>B762</t>
  </si>
  <si>
    <t>BE9L</t>
  </si>
  <si>
    <t>B350</t>
  </si>
  <si>
    <t>B737</t>
  </si>
  <si>
    <t>DHC6</t>
  </si>
  <si>
    <t>JS32</t>
  </si>
  <si>
    <t>B732</t>
  </si>
  <si>
    <t>DH8B</t>
  </si>
  <si>
    <t>A318</t>
  </si>
  <si>
    <t>A319</t>
  </si>
  <si>
    <t>A332</t>
  </si>
  <si>
    <t>B763</t>
  </si>
  <si>
    <t>F50</t>
  </si>
  <si>
    <t>B744</t>
  </si>
  <si>
    <t>E190</t>
  </si>
  <si>
    <t>B722</t>
  </si>
  <si>
    <t>B212</t>
  </si>
  <si>
    <t>B412</t>
  </si>
  <si>
    <t>B721</t>
  </si>
  <si>
    <t>C180</t>
  </si>
  <si>
    <t>C188</t>
  </si>
  <si>
    <t>B190</t>
  </si>
  <si>
    <t>AN26</t>
  </si>
  <si>
    <t>AN32</t>
  </si>
  <si>
    <t>DC3</t>
  </si>
  <si>
    <t>C182</t>
  </si>
  <si>
    <t>C206</t>
  </si>
  <si>
    <t>PA25</t>
  </si>
  <si>
    <t>AC90</t>
  </si>
  <si>
    <t>SS2P</t>
  </si>
  <si>
    <t>C172</t>
  </si>
  <si>
    <t>PA28</t>
  </si>
  <si>
    <t>PA31</t>
  </si>
  <si>
    <t>PA32</t>
  </si>
  <si>
    <t>PA34</t>
  </si>
  <si>
    <t>C210</t>
  </si>
  <si>
    <t>B06</t>
  </si>
  <si>
    <t>AS50</t>
  </si>
  <si>
    <t>R44</t>
  </si>
  <si>
    <t>C303</t>
  </si>
  <si>
    <t>H500</t>
  </si>
  <si>
    <t>MI8</t>
  </si>
  <si>
    <t>C208</t>
  </si>
  <si>
    <t>B200</t>
  </si>
  <si>
    <t>BE20</t>
  </si>
  <si>
    <t>BE40</t>
  </si>
  <si>
    <t>L410</t>
  </si>
  <si>
    <t>B105</t>
  </si>
  <si>
    <t>C402</t>
  </si>
  <si>
    <t>Numero  
 Aeronaves</t>
  </si>
  <si>
    <t>COSTOS  TOTALES</t>
  </si>
  <si>
    <t xml:space="preserve">Total Tripulación Comando </t>
  </si>
  <si>
    <t xml:space="preserve">Total Tripulación Cabina </t>
  </si>
  <si>
    <t xml:space="preserve">Total Seguros </t>
  </si>
  <si>
    <t xml:space="preserve">Total Servicios Aeronaúticos </t>
  </si>
  <si>
    <t xml:space="preserve">Total Mantenimiento </t>
  </si>
  <si>
    <t xml:space="preserve">Total Servicio a Pasajeros </t>
  </si>
  <si>
    <t xml:space="preserve">Total Combustible </t>
  </si>
  <si>
    <t xml:space="preserve">Total Depreciación </t>
  </si>
  <si>
    <t xml:space="preserve">Total Arriendo </t>
  </si>
  <si>
    <t xml:space="preserve">Total Administración </t>
  </si>
  <si>
    <t xml:space="preserve">Total Ventas </t>
  </si>
  <si>
    <t xml:space="preserve">Total Financieros </t>
  </si>
  <si>
    <t xml:space="preserve">TRIPULACION </t>
  </si>
  <si>
    <t>SEGUROS</t>
  </si>
  <si>
    <t>SERV. AERON.</t>
  </si>
  <si>
    <t>MANTENIMIENTO</t>
  </si>
  <si>
    <t>SERV. A PAX</t>
  </si>
  <si>
    <t>COMBUSTIBLE</t>
  </si>
  <si>
    <t>DEPRECIACIÓN</t>
  </si>
  <si>
    <t>ARRIENDO</t>
  </si>
  <si>
    <t>TOTAL COSTOS DIRECTOS</t>
  </si>
  <si>
    <t>ADMINISTRACIÓN</t>
  </si>
  <si>
    <t>VENTAS</t>
  </si>
  <si>
    <t>FINANCIERO</t>
  </si>
  <si>
    <t>TOTAL COSTOS INDIRECTOS</t>
  </si>
  <si>
    <t>COSTOS TOTALES</t>
  </si>
  <si>
    <t>TOTAL No. HORAS</t>
  </si>
  <si>
    <t>TOTAL No. VUELOS</t>
  </si>
  <si>
    <t>TOTAL No. AERONAVES</t>
  </si>
  <si>
    <t>CONCEPTOS</t>
  </si>
  <si>
    <t>PARTICIPACION</t>
  </si>
  <si>
    <t>Total Combustible</t>
  </si>
  <si>
    <t>Total Servicios Aeronaúticos</t>
  </si>
  <si>
    <t>Total Administración</t>
  </si>
  <si>
    <t>Total Ventas</t>
  </si>
  <si>
    <t>Total Tripulación Comando</t>
  </si>
  <si>
    <t>Total Seguros</t>
  </si>
  <si>
    <t>Total Depreciación</t>
  </si>
  <si>
    <t>Total Arriendo</t>
  </si>
  <si>
    <t>Total Financieros</t>
  </si>
  <si>
    <t>COSTOS DIRECTOS</t>
  </si>
  <si>
    <t>COSTOS INDIRECTOS</t>
  </si>
  <si>
    <t xml:space="preserve">EMPRESAS DE TRANSPORTE AÉREO  COMERCIAL REGIONAL  - COSTOS DE OPERACIÓN POR TIPO DE AERONAVE  </t>
  </si>
  <si>
    <t xml:space="preserve">TRABAJOS AEREOS ESPECIALES - AVIACION AGRICOLA - COSTOS DE OPERACIÓN  </t>
  </si>
  <si>
    <t>EMPRESAS DE TRANSPORTE AÉREO  CARGA II SEMESTRE</t>
  </si>
  <si>
    <t>EMPRESAS DE TRANSPORTE AÉREO  COMERCIAL REGIONAL  II SEMESTRE</t>
  </si>
  <si>
    <t>EMPRESAS DE TRANSPORTE AÉREO - AEROTAXIS  II SEMESTRE</t>
  </si>
  <si>
    <t>TRABAJOS AEREOS ESPECIALES II SEMESTRE</t>
  </si>
  <si>
    <t>TRABAJOS AEREOS ESPECIALES  - AVIACION AGRICOLA  - II SEMESTRE</t>
  </si>
  <si>
    <t>PAG</t>
  </si>
  <si>
    <t>CONCEPTO</t>
  </si>
  <si>
    <t>C O N T E N I D O</t>
  </si>
  <si>
    <t>Sigla</t>
  </si>
  <si>
    <t>0BH</t>
  </si>
  <si>
    <t>COMPAÑIA AEROAGRICOLA GIRARDOT LTDA. "AGIL LTDA"</t>
  </si>
  <si>
    <t>0CK</t>
  </si>
  <si>
    <t>FARO LTDA. FUMIGACION AEREA DEL ORIENTE</t>
  </si>
  <si>
    <t>0BR</t>
  </si>
  <si>
    <t>COMPAÑIA AEROFUMIGACIONES CALIMA S.A.S. "CALIMA S.A.S."</t>
  </si>
  <si>
    <t>ODV</t>
  </si>
  <si>
    <t>AEROSERVICIOS MAJAGUAL LTDA "ASEM LTDA"</t>
  </si>
  <si>
    <t>0BM</t>
  </si>
  <si>
    <t>0BN</t>
  </si>
  <si>
    <t>AGRICOLA DE SERVICIOS AEREOS DEL META "ASAM LTDA"</t>
  </si>
  <si>
    <t>0CC</t>
  </si>
  <si>
    <t>FAGA LTDA. FUMIGACIONES AEREAS GAVIOTAS CIA.</t>
  </si>
  <si>
    <t>0CJ</t>
  </si>
  <si>
    <t>FARI LTDA. FUMIGACIONES AEREAS DEL ARIARI</t>
  </si>
  <si>
    <t>0DP</t>
  </si>
  <si>
    <t>COMERCIALIZADORA ECO LTDA.</t>
  </si>
  <si>
    <t>0BV</t>
  </si>
  <si>
    <t>0CP</t>
  </si>
  <si>
    <t>SERVICIOS AGRICOLAS FIBA S.A.,</t>
  </si>
  <si>
    <t>0DD</t>
  </si>
  <si>
    <t>SANIDAD VEGETAL CRUZ VERDE LTDA.</t>
  </si>
  <si>
    <t>0DH</t>
  </si>
  <si>
    <t>0DM</t>
  </si>
  <si>
    <t>SFA LTDA. SERVICIO DE FUMIGACION AEREA DEL CASANARE</t>
  </si>
  <si>
    <t>0DR</t>
  </si>
  <si>
    <t>SAO E.U. SERV AER ORIENTE EMP UNIPERSONAL</t>
  </si>
  <si>
    <t>0DY</t>
  </si>
  <si>
    <t>COMPAÑÍA COLOMBIANA DE AEROSERVICIOS CCA LTDA.</t>
  </si>
  <si>
    <t>SDK</t>
  </si>
  <si>
    <t>SDV</t>
  </si>
  <si>
    <t>SELVA LTDA". SERVICIO AEREO DEL VAUPES</t>
  </si>
  <si>
    <t>KRE</t>
  </si>
  <si>
    <t>AEROSUCRE S.A.</t>
  </si>
  <si>
    <t>LAU</t>
  </si>
  <si>
    <t>LINEAS AEREAS SURAMERICANAS S.A.</t>
  </si>
  <si>
    <t>GSE</t>
  </si>
  <si>
    <t>C. V. CARGO S. A. ANTES C. V. LOGISTICS S.A.</t>
  </si>
  <si>
    <t>B727</t>
  </si>
  <si>
    <t>CLX</t>
  </si>
  <si>
    <t>LAE</t>
  </si>
  <si>
    <t>LACOL LTDA." LINEAS AEREAS COLOMBIANAS</t>
  </si>
  <si>
    <t>MAA</t>
  </si>
  <si>
    <t>MASAIR. AEROTRANSPORTES MAS DE CARGA SUCURSAL COL.</t>
  </si>
  <si>
    <t>TUS</t>
  </si>
  <si>
    <t>ABSA AEROLINEAS BRASILERAS S.A</t>
  </si>
  <si>
    <t>6AF</t>
  </si>
  <si>
    <t>ALIANSA S.A. AEROLINEAS ANDINAS</t>
  </si>
  <si>
    <t>MPH</t>
  </si>
  <si>
    <t>MARTINAIR HOLLAND N.V.</t>
  </si>
  <si>
    <t>1GH</t>
  </si>
  <si>
    <t>1CE</t>
  </si>
  <si>
    <t>AVIONES Y HELICOPTEROS DE COLOMBIA "AVIHECO S. A."</t>
  </si>
  <si>
    <t>1EH</t>
  </si>
  <si>
    <t>SEARCA S.A. SERVICIO AEREO DE CAPURGANA</t>
  </si>
  <si>
    <t>1FT</t>
  </si>
  <si>
    <t>AEXPA S.A. AEROEXPRESO DEL PACIFICO</t>
  </si>
  <si>
    <t>GLG</t>
  </si>
  <si>
    <t>LPE</t>
  </si>
  <si>
    <t>NKS</t>
  </si>
  <si>
    <t>SPIRIT AIRLINES INC</t>
  </si>
  <si>
    <t>TAE</t>
  </si>
  <si>
    <t>TAME LINEA AEREA DEL ECUADOR</t>
  </si>
  <si>
    <t>JBU</t>
  </si>
  <si>
    <t>JETBLUE AIRWAYS CORPORATION-SUCURSAL COLOMBIA</t>
  </si>
  <si>
    <t>A343</t>
  </si>
  <si>
    <t>ARG</t>
  </si>
  <si>
    <t>AEROLINEAS ARGENTINAS</t>
  </si>
  <si>
    <t>A346</t>
  </si>
  <si>
    <t>IBE</t>
  </si>
  <si>
    <t>AMX</t>
  </si>
  <si>
    <t>COA</t>
  </si>
  <si>
    <t>CONTINENTAL AIRLINES INC.</t>
  </si>
  <si>
    <t>DAL</t>
  </si>
  <si>
    <t>DELTA AIR LINES INC. SUCURSAL DE COLOMBIA</t>
  </si>
  <si>
    <t>B752</t>
  </si>
  <si>
    <t>LAN</t>
  </si>
  <si>
    <t>T204</t>
  </si>
  <si>
    <t>CUB</t>
  </si>
  <si>
    <t>COMPANIA NACIONAL CUBANA DE AVIACION.</t>
  </si>
  <si>
    <t>TAM</t>
  </si>
  <si>
    <t>TAM LINHAS AEREAS S A SUCURSAL COLOMBIA</t>
  </si>
  <si>
    <t>MD82</t>
  </si>
  <si>
    <t>INC</t>
  </si>
  <si>
    <t>INSEL AIR INTERNATIONAL B V SUCURSAL COLOMBIA</t>
  </si>
  <si>
    <t>ANQ</t>
  </si>
  <si>
    <t>AEROLINEA DE ANTIOQUIA S.A</t>
  </si>
  <si>
    <t>EFY</t>
  </si>
  <si>
    <t>HEL</t>
  </si>
  <si>
    <t>1EN</t>
  </si>
  <si>
    <t>1BO</t>
  </si>
  <si>
    <t>1CG</t>
  </si>
  <si>
    <t>AVIONES DEL CESAR S.A.S, -AVIOCESAR S.A.S.</t>
  </si>
  <si>
    <t>1CV</t>
  </si>
  <si>
    <t>HELISERVICE LTDA.</t>
  </si>
  <si>
    <t>1CX</t>
  </si>
  <si>
    <t>HELICOPTEROS TERRITORIALES DE COLOMBIA S.A.S. HELITEC</t>
  </si>
  <si>
    <t>1FQ</t>
  </si>
  <si>
    <t>AEROCHARTER ANDINA S. A.</t>
  </si>
  <si>
    <t>PHC</t>
  </si>
  <si>
    <t>PETROLEUM AVIATION AND SERVICES S.A.S</t>
  </si>
  <si>
    <t>1DS</t>
  </si>
  <si>
    <t>RIO SUR S. A.</t>
  </si>
  <si>
    <t>1ED</t>
  </si>
  <si>
    <t>SERVICIOS AEREOS PANAMERICANOS LIMITADA "SARPA LTDA"</t>
  </si>
  <si>
    <t>AJS</t>
  </si>
  <si>
    <t>CENTRAL CHARTER DE COLOMBIA S.A.</t>
  </si>
  <si>
    <t>1BP</t>
  </si>
  <si>
    <t>1DF</t>
  </si>
  <si>
    <t>LANS S.A.S. LINEAS AEREAS DEL NORTE DE SANTANDER S.A.S.</t>
  </si>
  <si>
    <t>1BC</t>
  </si>
  <si>
    <t>1AE</t>
  </si>
  <si>
    <t>1AM</t>
  </si>
  <si>
    <t>AEROTAXI DEL ORIENTE COLOMBIANO "AEROCOL S.A.S"</t>
  </si>
  <si>
    <t>1AS</t>
  </si>
  <si>
    <t>AEROMENEGUA LTDA. TAXI AEREO DEL ALTO MENEGUA</t>
  </si>
  <si>
    <t>1EG</t>
  </si>
  <si>
    <t>SAVIARE LTDA. SERVICIOS AEREOS DEL GUAVIARE</t>
  </si>
  <si>
    <t>1GK</t>
  </si>
  <si>
    <t>AEROESTAR LTDA</t>
  </si>
  <si>
    <t>1DY</t>
  </si>
  <si>
    <t>SAER LTDA. SERVICIO AEREO REGIONAL</t>
  </si>
  <si>
    <t>1BT</t>
  </si>
  <si>
    <t>ARO LTDA. AEROVIAS REGIONALES DEL ORIENTE</t>
  </si>
  <si>
    <t>1BE</t>
  </si>
  <si>
    <t>1EQ</t>
  </si>
  <si>
    <t>TAERCO LTDA. TAXI AEREO COLOMBIANO</t>
  </si>
  <si>
    <t>1FL</t>
  </si>
  <si>
    <t>1GB</t>
  </si>
  <si>
    <t>1CP</t>
  </si>
  <si>
    <t>HELICOPTEROS Y AVIONES S.A.S. "HELIAV S.A.S."</t>
  </si>
  <si>
    <t>1AP</t>
  </si>
  <si>
    <t>AEROGALAN LTDA. LINEAS AEREAS GALAN</t>
  </si>
  <si>
    <t>3GH</t>
  </si>
  <si>
    <t>OAA</t>
  </si>
  <si>
    <t>0AC</t>
  </si>
  <si>
    <t>AVA</t>
  </si>
  <si>
    <t>ARE</t>
  </si>
  <si>
    <t>RPB</t>
  </si>
  <si>
    <t>AEROREPUBLICA S.A.</t>
  </si>
  <si>
    <t>TAI</t>
  </si>
  <si>
    <t>DLH</t>
  </si>
  <si>
    <t>DEUTSCHE LUFTHANSA AKTIENGESELLSCHAFT</t>
  </si>
  <si>
    <t>0BT</t>
  </si>
  <si>
    <t>COMPAÑIA AERO AGRICOLA INTEGRAL S.A.S. "CAAISA"</t>
  </si>
  <si>
    <t>VEC</t>
  </si>
  <si>
    <t>CMP</t>
  </si>
  <si>
    <t>COPA COMPANIA PANAMENA DE AVIACION S.A.</t>
  </si>
  <si>
    <t>FWL</t>
  </si>
  <si>
    <t>TPA</t>
  </si>
  <si>
    <t>1GO</t>
  </si>
  <si>
    <t>GLOBAL SERVICE AVIATION LTDA. GSA LTDA.</t>
  </si>
  <si>
    <t>1EY</t>
  </si>
  <si>
    <t>1GN</t>
  </si>
  <si>
    <t>1GP</t>
  </si>
  <si>
    <t>AERO TAXI GUAYMARAL ATG S.A.S.,</t>
  </si>
  <si>
    <t>E170</t>
  </si>
  <si>
    <t>1CW</t>
  </si>
  <si>
    <t>VERTICAL DE AVIACION S A S</t>
  </si>
  <si>
    <t>0CN</t>
  </si>
  <si>
    <t>FATOL LTDA. FUMIGACION AEREA DEL TOLIMA</t>
  </si>
  <si>
    <t>0CT</t>
  </si>
  <si>
    <t>Total Tripulación Cabina</t>
  </si>
  <si>
    <t xml:space="preserve">EMPRESAS DE TRANSPORTE AÉREO- CARGA </t>
  </si>
  <si>
    <t xml:space="preserve">EMPRESAS DE TRANSPORTE AÉREO PASAJEROS REGULAR INTERNACIONAL  II SEMESTRE </t>
  </si>
  <si>
    <t xml:space="preserve">EMPRESAS DE TRANSPORTE AÉREO CARGA INTERNACIONAL  II  SEMESTRE </t>
  </si>
  <si>
    <t xml:space="preserve">EMPRESAS DE TRANSPORTE AÉREO PASAJEROS REGULAR INTERNACIONAL   -  COSTOS DE OPERACIÓN POR TIPO DE AERONAVE   </t>
  </si>
  <si>
    <t>No. EMPRE. PRESENTARON INFORME</t>
  </si>
  <si>
    <t>% CUMPLIMIENTO</t>
  </si>
  <si>
    <t>TRANASPORTE AÉREO CARGA INTERNACIONAL</t>
  </si>
  <si>
    <t>TRANSPORTE AÉREO CARGA NACIONAL</t>
  </si>
  <si>
    <t>TRANSPORTE AÉREO PASAJEROS REGULAR INTRNACIONAL</t>
  </si>
  <si>
    <t>TRANSPORTE AÉREO PASAJEROS REGULAR NACIONAL</t>
  </si>
  <si>
    <t>TRANSPORTE AÉREO  COMERCIAL REGIONAL</t>
  </si>
  <si>
    <t>TRANSPORTE AÉREO  NO REGULAR  -AEROTAXIS</t>
  </si>
  <si>
    <t>TOTAL EMPRESAS VIGENTES</t>
  </si>
  <si>
    <t>TRABAJOS AÉREOS ESPECIALES - AVIACION AGRICOLA</t>
  </si>
  <si>
    <t>MODALIDADES</t>
  </si>
  <si>
    <t>TRANSPORTE AÉREO ESPECIAL DE CARGA</t>
  </si>
  <si>
    <r>
      <t xml:space="preserve">TRABAJOS AÉREOS ESPECIALES: </t>
    </r>
    <r>
      <rPr>
        <sz val="10"/>
        <color theme="1"/>
        <rFont val="Calibri"/>
        <family val="2"/>
      </rPr>
      <t>(Publicidad, aerofotografía, ambulancia, etc.)</t>
    </r>
  </si>
  <si>
    <t>RELACION EMPRESAS - TIPO AERONAVE</t>
  </si>
  <si>
    <t>COBERTURA</t>
  </si>
  <si>
    <t>VVC</t>
  </si>
  <si>
    <t>FAST COLOMBIA SAS</t>
  </si>
  <si>
    <t>AEROLINEA DEL CARIBE S. A. "AER CARIBE S.A."</t>
  </si>
  <si>
    <t>AEROLÍNEAS PETROLERAS S.A.S. "ALPES S.A.S."</t>
  </si>
  <si>
    <t>1BR</t>
  </si>
  <si>
    <t>ARALL LTDA. AEROLINEAS LLANERAS</t>
  </si>
  <si>
    <t>AERO SANIDAD AGRICOLA S. A. S. "ASA S.A.S."</t>
  </si>
  <si>
    <t>CHARTER DEL CARIBE S.A.S.</t>
  </si>
  <si>
    <t>KA27</t>
  </si>
  <si>
    <t>MD11</t>
  </si>
  <si>
    <t>0BX</t>
  </si>
  <si>
    <t>ESTRA LTDA. ESPINAL TRABAJOS AEREOS</t>
  </si>
  <si>
    <t>Actividad1</t>
  </si>
  <si>
    <t>PA</t>
  </si>
  <si>
    <t>PC</t>
  </si>
  <si>
    <t>AG</t>
  </si>
  <si>
    <t>CA</t>
  </si>
  <si>
    <t>CE</t>
  </si>
  <si>
    <t>1EE</t>
  </si>
  <si>
    <t>SASA S.A. SOCD AERONAUT DE SANTANDER.</t>
  </si>
  <si>
    <t>1GM</t>
  </si>
  <si>
    <t>CR</t>
  </si>
  <si>
    <t>TE</t>
  </si>
  <si>
    <r>
      <rPr>
        <b/>
        <sz val="11"/>
        <color theme="1"/>
        <rFont val="Calibri"/>
        <family val="2"/>
      </rPr>
      <t>Notas</t>
    </r>
    <r>
      <rPr>
        <sz val="11"/>
        <color theme="1"/>
        <rFont val="Calibri"/>
        <family val="2"/>
      </rPr>
      <t>: La información que contiene este documento es el promedio ponderado por el No. De horas.</t>
    </r>
  </si>
  <si>
    <r>
      <rPr>
        <b/>
        <sz val="11"/>
        <color theme="1"/>
        <rFont val="Calibri"/>
        <family val="2"/>
      </rPr>
      <t>Notas:</t>
    </r>
    <r>
      <rPr>
        <sz val="11"/>
        <color theme="1"/>
        <rFont val="Calibri"/>
        <family val="2"/>
      </rPr>
      <t xml:space="preserve"> La información que contiene este documento es el promedio ponderado por el No. De horas.</t>
    </r>
  </si>
  <si>
    <r>
      <rPr>
        <b/>
        <sz val="11"/>
        <color theme="1"/>
        <rFont val="Calibri"/>
        <family val="2"/>
      </rPr>
      <t>Nota:</t>
    </r>
    <r>
      <rPr>
        <sz val="11"/>
        <color theme="1"/>
        <rFont val="Calibri"/>
        <family val="2"/>
      </rPr>
      <t xml:space="preserve"> La información que contiene este documento es el promedio ponderado por el No. De horas.</t>
    </r>
  </si>
  <si>
    <r>
      <rPr>
        <b/>
        <sz val="11"/>
        <color theme="1"/>
        <rFont val="Calibri"/>
        <family val="2"/>
      </rPr>
      <t>Notas</t>
    </r>
    <r>
      <rPr>
        <sz val="11"/>
        <color theme="1"/>
        <rFont val="Calibri"/>
        <family val="2"/>
      </rPr>
      <t>:La información que contiene este documento es el promedio ponderado por el No. De horas.</t>
    </r>
  </si>
  <si>
    <r>
      <rPr>
        <b/>
        <sz val="11"/>
        <color theme="1"/>
        <rFont val="Calibri"/>
        <family val="2"/>
      </rPr>
      <t>Notas:</t>
    </r>
    <r>
      <rPr>
        <sz val="11"/>
        <color theme="1"/>
        <rFont val="Calibri"/>
        <family val="2"/>
      </rPr>
      <t xml:space="preserve"> La información que contiene este documento es el promedio ponderado por el No. De horas</t>
    </r>
  </si>
  <si>
    <r>
      <rPr>
        <b/>
        <sz val="11"/>
        <color theme="1"/>
        <rFont val="Calibri"/>
        <family val="2"/>
      </rPr>
      <t xml:space="preserve">Fuente: </t>
    </r>
    <r>
      <rPr>
        <sz val="11"/>
        <color theme="1"/>
        <rFont val="Calibri"/>
        <family val="2"/>
      </rPr>
      <t>Empresas Aéreas Avianca, Ada, Aerorepublica, Aires, Easyfly, Fast Colombia</t>
    </r>
  </si>
  <si>
    <t>Notas: La información que contiene este documento es el promedio ponderado por el No. De horas.</t>
  </si>
  <si>
    <t>Total Numero Aeronaves</t>
  </si>
  <si>
    <t>PROMEDIO</t>
  </si>
  <si>
    <t>A321</t>
  </si>
  <si>
    <r>
      <rPr>
        <b/>
        <sz val="11"/>
        <color theme="1"/>
        <rFont val="Calibri"/>
        <family val="2"/>
      </rPr>
      <t>Fuente</t>
    </r>
    <r>
      <rPr>
        <sz val="11"/>
        <color theme="1"/>
        <rFont val="Calibri"/>
        <family val="2"/>
      </rPr>
      <t>: Empresas Aéreas  ABSA - AMERIJET-CARGOLUX -FLORIDA WEST -MASAIR-MARTINAIR HOLLAND - VENSECAR</t>
    </r>
  </si>
  <si>
    <r>
      <rPr>
        <b/>
        <sz val="11"/>
        <color theme="1"/>
        <rFont val="Calibri"/>
        <family val="2"/>
      </rPr>
      <t>Fuente</t>
    </r>
    <r>
      <rPr>
        <sz val="11"/>
        <color theme="1"/>
        <rFont val="Calibri"/>
        <family val="2"/>
      </rPr>
      <t xml:space="preserve">: Empresas Aéreas Air Canada -Aerolíneas Argentinas - Aeromexico - Aerogal- American - Air France - Copa - Conviasa - Cubana -Delta - Dutch Antilles - Iberia - Insel - Jetblue - Lan Airlines - Lan Perú- lufthansa - Lacsa - Spirit - Taca-Tame - Tam Linhas - Tiara - Taca Perú - United. </t>
    </r>
  </si>
  <si>
    <t>D328</t>
  </si>
  <si>
    <t xml:space="preserve">EMPRESAS DE TRANSPORTE AÉREO PASAJEROS REGULAR DOMESTICO  II SEMESTRE </t>
  </si>
  <si>
    <t xml:space="preserve">EMPRESAS DE TRANSPORTE AÉREO PASAJEROS REGULAR DOMESTICO   -  COSTOS DE OPERACIÓN POR TIPO DE AERONAVE   </t>
  </si>
  <si>
    <r>
      <rPr>
        <b/>
        <sz val="11"/>
        <color theme="1"/>
        <rFont val="Calibri"/>
        <family val="2"/>
      </rPr>
      <t>Fuente:</t>
    </r>
    <r>
      <rPr>
        <sz val="11"/>
        <color theme="1"/>
        <rFont val="Calibri"/>
        <family val="2"/>
      </rPr>
      <t xml:space="preserve"> Empresas AéreasAerosucre - Air Colombia - Aliansa- CV Cargo- Lanco- Las- sadelca- Selva - Tampa</t>
    </r>
  </si>
  <si>
    <t>B77 L</t>
  </si>
  <si>
    <t>EMPRESAS DE TRANSPORTE AÉREO  CARGA  - COSTOS DE OPERACIÓN POR TIPO DE AERONAVE -  I I SEMESTRE DE 2012</t>
  </si>
  <si>
    <t>SEGUNDO SEMESTRE 2012</t>
  </si>
  <si>
    <t>C421</t>
  </si>
  <si>
    <t>TRABAJOS AEREOS ESPECIALES - COSTOS DE OPERACIÓN POR TIPO DE AERONAVE 
 II SEMESTRE 2012</t>
  </si>
  <si>
    <t>Base de datos 20/02/2013</t>
  </si>
  <si>
    <t>Fuente: Empresas Trabajos Aéreos Especiales Aerial, Aeroestudios, Ambulancias Aéreas,  FALL, Global Service, Medicalfly, Quimbaya</t>
  </si>
  <si>
    <t>Base de datos  20/02/2013</t>
  </si>
  <si>
    <t>Base de Datos  20/02/2013</t>
  </si>
  <si>
    <t>II SEMESTRE DE 2012</t>
  </si>
  <si>
    <r>
      <rPr>
        <b/>
        <sz val="11"/>
        <color theme="1"/>
        <rFont val="Calibri"/>
        <family val="2"/>
      </rPr>
      <t>Fuente</t>
    </r>
    <r>
      <rPr>
        <sz val="11"/>
        <color theme="1"/>
        <rFont val="Calibri"/>
        <family val="2"/>
      </rPr>
      <t>: Empresas de transporte aéreas SEARCA, AEXPA.</t>
    </r>
  </si>
  <si>
    <t>ESPECIAL DE CARGA - COSTOS DE OPERACIÓN POR TIPO DE AERONAVE 
 II SEMESTRE 2012</t>
  </si>
  <si>
    <t>ESPECIAL DE CARGA -  II SEMESTRE</t>
  </si>
  <si>
    <t>Fuente: Empresas AER CARIBE, AVIHECO</t>
  </si>
  <si>
    <r>
      <rPr>
        <b/>
        <sz val="11"/>
        <color theme="1"/>
        <rFont val="Calibri"/>
        <family val="2"/>
      </rPr>
      <t>Nota:</t>
    </r>
    <r>
      <rPr>
        <sz val="11"/>
        <color theme="1"/>
        <rFont val="Calibri"/>
        <family val="2"/>
      </rPr>
      <t xml:space="preserve"> Las siguientes empresas no presentaron costos de operación del II Semestre de 2012</t>
    </r>
  </si>
  <si>
    <t>COBERTURA  COSTOS DE OPERACIÓN II SEMESTRE AÑO  DE 2012</t>
  </si>
  <si>
    <t>AT3P</t>
  </si>
  <si>
    <t>AT43</t>
  </si>
  <si>
    <t>II SEMESTRE 2012</t>
  </si>
  <si>
    <t>0DU</t>
  </si>
  <si>
    <t>0BS</t>
  </si>
  <si>
    <t>0CB</t>
  </si>
  <si>
    <t>0CR</t>
  </si>
  <si>
    <t>0DL</t>
  </si>
  <si>
    <t>0DT</t>
  </si>
  <si>
    <t>0DX</t>
  </si>
  <si>
    <r>
      <rPr>
        <b/>
        <sz val="11"/>
        <color theme="1"/>
        <rFont val="Calibri"/>
        <family val="2"/>
      </rPr>
      <t>Fuente</t>
    </r>
    <r>
      <rPr>
        <sz val="11"/>
        <color theme="1"/>
        <rFont val="Calibri"/>
        <family val="2"/>
      </rPr>
      <t>: Trabajos Aéreos Especiales-  Aviación Agricola:  0DU, 0BH, 0DQ, 0BK, 0BM, 0BN, 0DV, 0DO, 0BP, 0BT, 0BR, 0DY, 0BS, 0BV, 0DP, 0BX, 0CB, 0CC, 0DS, 0CJ, 0CK, 0CN, 0CM, 0CP, 0CR, 0CT, ODL, 0BC, 0DT, 0DK, 0DC, 0DG, 0DH, 0DD, 0DR, 0DN, 0DX.</t>
    </r>
  </si>
  <si>
    <t>Base de datos  20/02/2012</t>
  </si>
  <si>
    <t>A109</t>
  </si>
  <si>
    <t>AS55</t>
  </si>
  <si>
    <t>B800</t>
  </si>
  <si>
    <t>BASS</t>
  </si>
  <si>
    <t>BN2B</t>
  </si>
  <si>
    <t>C560</t>
  </si>
  <si>
    <t>PA39</t>
  </si>
  <si>
    <t>R22</t>
  </si>
  <si>
    <t>EMPRESAS DE TRANSPORTE AÉREO - AEROTAXIS - COSTOS DE OPERACIÓN   -  II SEMESTRE DE 2012</t>
  </si>
  <si>
    <t>AERO APOYO LTDA.</t>
  </si>
  <si>
    <t>AEROTAXI DEL UPIA S.A.S. AERUPIA S.A.S.</t>
  </si>
  <si>
    <t>VIAS AEREAS NACIONALES VIANA S.A.S.</t>
  </si>
  <si>
    <r>
      <rPr>
        <b/>
        <sz val="11"/>
        <color theme="1"/>
        <rFont val="Calibri"/>
        <family val="2"/>
      </rPr>
      <t>Fuente</t>
    </r>
    <r>
      <rPr>
        <sz val="11"/>
        <color theme="1"/>
        <rFont val="Calibri"/>
        <family val="2"/>
      </rPr>
      <t>: Empresas Aéreas no regulatres: Aero Apoyo, Aero taxi Guaymaral, Aerocharter Andina, Aeroestar, Aerogalan, Alpes, Aeromenegua, Aerocol, Aerupia, Arall, Aro, Aviocesar, Central Charter, Charter del Caribe, Helifly, Delta helicopteros, Helicol, Helitec, Heliav, Heligolfo, Heliservice, Helistar, Lans, Laser, Llanera de Aviación, Pas, Rio Sur, Saer, Sasa, Saviare, Sarpa, Sicher, Taerco, Tari, Tecniaereas, Vertical y Viana.</t>
    </r>
  </si>
  <si>
    <t>COSTOS DE OPERACIÓN POR TIPO DE AERONAVE - II  SEMESTRE 2012</t>
  </si>
  <si>
    <t>II   SEMESTRE 2012</t>
  </si>
  <si>
    <r>
      <rPr>
        <b/>
        <sz val="11"/>
        <color theme="1"/>
        <rFont val="Calibri"/>
        <family val="2"/>
      </rPr>
      <t>TRANASPORTE AÉREO CARGA INTERNACIONAL:</t>
    </r>
    <r>
      <rPr>
        <sz val="11"/>
        <color theme="1"/>
        <rFont val="Calibri"/>
        <family val="2"/>
      </rPr>
      <t xml:space="preserve"> Arrow, Centurion, UPS Y FEDEX</t>
    </r>
  </si>
  <si>
    <r>
      <rPr>
        <b/>
        <sz val="11"/>
        <color theme="1"/>
        <rFont val="Calibri"/>
        <family val="2"/>
      </rPr>
      <t>TRANSPORTE AÉREO  NO REGULAR  -AEROTAXIS</t>
    </r>
    <r>
      <rPr>
        <sz val="11"/>
        <color theme="1"/>
        <rFont val="Calibri"/>
        <family val="2"/>
      </rPr>
      <t>: Aeroejecutivos y  Alas de Colombia</t>
    </r>
  </si>
  <si>
    <t xml:space="preserve"> FUMINORTE</t>
  </si>
  <si>
    <t>AEROTEC LTDA. ASPERSIONES TECNICAS DEL CAMPO</t>
  </si>
  <si>
    <t>0BP</t>
  </si>
  <si>
    <t>AVIOCOL LTDA." FUMIGACION AEREA</t>
  </si>
  <si>
    <t xml:space="preserve">CELTA LTDA. </t>
  </si>
  <si>
    <t xml:space="preserve">COALCESAR LTDA. </t>
  </si>
  <si>
    <t>FADELCE LTDA. FUMIGACIONES AEREAS DEL CESAR</t>
  </si>
  <si>
    <t>FUMIGARAY S.A.S.</t>
  </si>
  <si>
    <t>FUMIVILLA LTDA. FUMIGACIONES AEREAS DE VILLANUEVA</t>
  </si>
  <si>
    <t>SANIDAD AEROAGRICOLA S A SIGLA SANAR S.A</t>
  </si>
  <si>
    <t>SERVICIOS AEROAGRICOLAS DEL CASANARE S.A.S. SAAC S.A.S</t>
  </si>
  <si>
    <t>TRABAJOS AEREOS ESPECIALES "TAES"</t>
  </si>
  <si>
    <t>CARGOLUX AIRLINES INTER. SUCURSAL COLOMBIA.</t>
  </si>
  <si>
    <t xml:space="preserve">FLORIDA WEST INTERNATIONAL </t>
  </si>
  <si>
    <t>VENSECAR INTERNACIONAL C. A. SUCURSAL COLOMBIA</t>
  </si>
  <si>
    <t>CD</t>
  </si>
  <si>
    <t>B77L</t>
  </si>
  <si>
    <t>SADELCA S.C.A.</t>
  </si>
  <si>
    <t xml:space="preserve">TAMPA CARGO S. A. </t>
  </si>
  <si>
    <t xml:space="preserve">AEROLINEAS GALAPAGOS S.A. AEROGAL </t>
  </si>
  <si>
    <t>AEROMEXICO SUCURSAL COLOMBIA</t>
  </si>
  <si>
    <t>ACA</t>
  </si>
  <si>
    <t>AIR CANADA SUCURSAL COLOMBIA</t>
  </si>
  <si>
    <t>AAL</t>
  </si>
  <si>
    <t>AMERICAN AIR LINES</t>
  </si>
  <si>
    <t xml:space="preserve">IBERIA </t>
  </si>
  <si>
    <t>LRC</t>
  </si>
  <si>
    <t>LACSA LINEAS AEREAS COSTARRICENSES S.A.</t>
  </si>
  <si>
    <t>LAN PERU S.A. SUCURSAL COLOMBIA</t>
  </si>
  <si>
    <t>LATAM AIRLINES GROUP S.A, ANTES LAN AIRLINES SUC. COL.</t>
  </si>
  <si>
    <t>AFR</t>
  </si>
  <si>
    <t>SOCIEDAD AIR FRANCE</t>
  </si>
  <si>
    <t>TACA INTERNATIONAL</t>
  </si>
  <si>
    <t>TPU</t>
  </si>
  <si>
    <t>TRANS AMERICAN AIR LINES S.A. SUCURSAL COL.</t>
  </si>
  <si>
    <t>1GC</t>
  </si>
  <si>
    <t>AEROEXPRESS S.A.S, ANTES S.A.</t>
  </si>
  <si>
    <t>1BB</t>
  </si>
  <si>
    <t>AEROLINEAS DEL LLANO S.A.S.</t>
  </si>
  <si>
    <t>1GU</t>
  </si>
  <si>
    <t>AMERICA´S AIR SAS</t>
  </si>
  <si>
    <t>DELTA HELICOPTEROS S.A.S.</t>
  </si>
  <si>
    <t>B06T</t>
  </si>
  <si>
    <t xml:space="preserve">HELICOL S A S </t>
  </si>
  <si>
    <t>HELIFLY S.A.S.</t>
  </si>
  <si>
    <t>HELIGOLFO S.A.S. ANTES S.A.</t>
  </si>
  <si>
    <t>B06B</t>
  </si>
  <si>
    <t>INTERNACIONAL EJECUTIVA DE AVIACION ANTES LA OCXI SA</t>
  </si>
  <si>
    <t>LASER AEREO S.A.S.</t>
  </si>
  <si>
    <t>SICHER HELICOPTER SAS</t>
  </si>
  <si>
    <t>1DW</t>
  </si>
  <si>
    <t>SOCIEDAD AEREA DE IBAGUE S.A.S. "SADI S.A.S."</t>
  </si>
  <si>
    <t>1GS</t>
  </si>
  <si>
    <t>SOLAIR S.A.S.</t>
  </si>
  <si>
    <t>1EO</t>
  </si>
  <si>
    <t xml:space="preserve">TAXI AEREO CARIBEÑO SAS  TACA </t>
  </si>
  <si>
    <t xml:space="preserve">TAXI AEREO CARIBEÑO SAS TACA </t>
  </si>
  <si>
    <t>TRANSPORTES AEREOS DEL ARIARI "TARI S.A.S."</t>
  </si>
  <si>
    <t>AERIAL SIGN S A S - AVIONES PUBLICITARIOS DE COLOMBIA S A S</t>
  </si>
  <si>
    <t>AEROESTUDIOS S.A.</t>
  </si>
  <si>
    <t>1GQ</t>
  </si>
  <si>
    <t>AMBULANCIAS AEREAS DE COLOMBIA S.A.S.</t>
  </si>
  <si>
    <t>1GT</t>
  </si>
  <si>
    <t>MEDICALFLY S.A.S.</t>
  </si>
  <si>
    <t>0DW</t>
  </si>
  <si>
    <t>QUIMBAYA EXPLORACION Y RECURSOS GEOMATICOS- QUERGEO LTDA</t>
  </si>
  <si>
    <t xml:space="preserve">AIRES S.A.Y/O LAN COLOMBIA AIRLINES S A </t>
  </si>
  <si>
    <t>AVIANCA S.A</t>
  </si>
  <si>
    <t>EASYFLY S.A.</t>
  </si>
  <si>
    <t>JS3</t>
  </si>
  <si>
    <t xml:space="preserve"> PAX  DOMESTICO</t>
  </si>
  <si>
    <t>TAXI AÉREO</t>
  </si>
  <si>
    <t>COSTOS DE OPERACIÓN II  SEMESTRE DE 2012   POR DESIGNADOR</t>
  </si>
  <si>
    <t>COSTOS DE OPERACIÓN POR TIPO DE AERONAVE  II SEMESTRE DE 2012</t>
  </si>
  <si>
    <t>Razón Social</t>
  </si>
  <si>
    <r>
      <rPr>
        <b/>
        <sz val="11"/>
        <color theme="1"/>
        <rFont val="Calibri"/>
        <family val="2"/>
      </rPr>
      <t>TRABAJOS AÉREOS ESPECIALES - AVIACION AGRICOLA</t>
    </r>
    <r>
      <rPr>
        <sz val="11"/>
        <color theme="1"/>
        <rFont val="Calibri"/>
        <family val="2"/>
      </rPr>
      <t>: Aeropenort, Arfa, Farca,  Fumivalle, Helice, Safuco.</t>
    </r>
  </si>
  <si>
    <t>TOTAL COBERTURA II SEMESTRE  2012</t>
  </si>
  <si>
    <t>% COBERTURA /CUMPLIMIENTO</t>
  </si>
  <si>
    <t>% DE COBERTURA / CUMPLIMINETO</t>
  </si>
  <si>
    <t>DE UN TOTAL DE 165 EMPRESAS VIGENTES CON LA OBLIGACIÓN DE PRESENTAR LOS INFORMES DE COSTOS EN EL II SEMESTRE  DE 2012, 153 ESTABLECIMIENTOS AERONÁUTICOS PRESENTARON REPORTES, LO QUE  REPRESENTA EL 93 % DE COBERTURA,   9% MÁS COMPARADO CON EL II SEMESTRE  DEL AÑO 2011, CUYA COBERTURA FUE DEL 84%.</t>
  </si>
  <si>
    <t>II SEM 2012</t>
  </si>
  <si>
    <t>II SEM 2011</t>
  </si>
  <si>
    <t>VARIACIÓN %</t>
  </si>
  <si>
    <t xml:space="preserve">COMPARATIVO COSTOS DE OPERACIÓN PROMEDIO  TRANSPORTE AÉREO REGULAR DOMESTICO II SEMESTRE </t>
  </si>
  <si>
    <t>PARTICIPACIÓN</t>
  </si>
  <si>
    <t>PARTICIPACION %</t>
  </si>
  <si>
    <t>En la grafica se observa que el costos de mayor participación en el transporte aéreo regular domestico es el combustible con el 30.91%, seguido de los gastos de administracion con el 11.49% y mantenimiento con el 11.03%.</t>
  </si>
  <si>
    <t>De los costos directos el más representativo fue el COMBUSTIBLE, sin embrago comparado con el II Semestre de 2011 disminuyo el 4.21%, igual comportamiento tuvieron los costos de seguros (-28.72%),  servicios a pasajeros (-8.18%), depreciación (-53.37%) y arriendo (-2.12%). 
En cambio, los costos de tripulación (26.69%), servicios aeronáuticos (36.42%), mantenimiento (46.20%), se incrementaron comparados con el semestre inmediatamente anterior.
De los costos indirectos el más representativo fue el gasto financiero que tuvo un incremento del 70.11%, en relación con el II semestre de 2011.</t>
  </si>
  <si>
    <t>Ba se de datos 20/02/2013</t>
  </si>
  <si>
    <t>% DE PARTICIPACION Y VARIACION</t>
  </si>
  <si>
    <t>VARIACION %  2012</t>
  </si>
  <si>
    <t>PARTICIPACIÓN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</si>
</sst>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_(* \(#,##0\);_(* &quot;-&quot;_);_(@_)"/>
    <numFmt numFmtId="43" formatCode="_(* #,##0.00_);_(* \(#,##0.00\);_(* &quot;-&quot;??_);_(@_)"/>
    <numFmt numFmtId="164" formatCode="_(* #,##0_);_(* \(#,##0\);_(* &quot;-&quot;??_);_(@_)"/>
  </numFmts>
  <fonts count="28" x14ac:knownFonts="1">
    <font>
      <sz val="11"/>
      <color theme="1"/>
      <name val="Verdana"/>
      <family val="2"/>
      <scheme val="minor"/>
    </font>
    <font>
      <sz val="10"/>
      <name val="Arial"/>
      <family val="2"/>
    </font>
    <font>
      <b/>
      <sz val="10"/>
      <name val="Arial"/>
      <family val="2"/>
    </font>
    <font>
      <sz val="11"/>
      <color theme="1"/>
      <name val="Verdana"/>
      <family val="2"/>
      <scheme val="minor"/>
    </font>
    <font>
      <sz val="11"/>
      <color theme="1"/>
      <name val="Arnprior"/>
    </font>
    <font>
      <b/>
      <sz val="11"/>
      <color theme="1"/>
      <name val="Arnprior"/>
    </font>
    <font>
      <b/>
      <sz val="14"/>
      <color theme="1"/>
      <name val="Arnprior"/>
    </font>
    <font>
      <u/>
      <sz val="11"/>
      <color theme="10"/>
      <name val="Verdana"/>
      <family val="2"/>
      <scheme val="minor"/>
    </font>
    <font>
      <b/>
      <sz val="11"/>
      <color theme="1"/>
      <name val="Calibri"/>
      <family val="2"/>
    </font>
    <font>
      <sz val="11"/>
      <color theme="1"/>
      <name val="Calibri"/>
      <family val="2"/>
    </font>
    <font>
      <sz val="10"/>
      <color theme="1"/>
      <name val="Calibri"/>
      <family val="2"/>
    </font>
    <font>
      <u/>
      <sz val="11"/>
      <color theme="10"/>
      <name val="Calibri"/>
      <family val="2"/>
    </font>
    <font>
      <b/>
      <sz val="10"/>
      <name val="Calibri"/>
      <family val="2"/>
    </font>
    <font>
      <sz val="10"/>
      <name val="Calibri"/>
      <family val="2"/>
    </font>
    <font>
      <sz val="11"/>
      <name val="Calibri"/>
      <family val="2"/>
    </font>
    <font>
      <b/>
      <sz val="11"/>
      <name val="Calibri"/>
      <family val="2"/>
    </font>
    <font>
      <sz val="7"/>
      <name val="Calibri"/>
      <family val="2"/>
    </font>
    <font>
      <b/>
      <sz val="11"/>
      <color theme="1"/>
      <name val="Verdana"/>
      <family val="2"/>
      <scheme val="minor"/>
    </font>
    <font>
      <b/>
      <sz val="8"/>
      <name val="Arial"/>
      <family val="2"/>
    </font>
    <font>
      <sz val="8"/>
      <name val="Arial"/>
      <family val="2"/>
    </font>
    <font>
      <sz val="8"/>
      <name val="Calibri"/>
      <family val="2"/>
    </font>
    <font>
      <b/>
      <sz val="14"/>
      <color theme="1"/>
      <name val="Verdana"/>
      <family val="2"/>
      <scheme val="minor"/>
    </font>
    <font>
      <sz val="8"/>
      <color theme="1"/>
      <name val="Calibri"/>
      <family val="2"/>
    </font>
    <font>
      <sz val="10"/>
      <color theme="1"/>
      <name val="Verdana"/>
      <family val="2"/>
      <scheme val="minor"/>
    </font>
    <font>
      <b/>
      <sz val="10"/>
      <color theme="1"/>
      <name val="Verdana"/>
      <family val="2"/>
      <scheme val="minor"/>
    </font>
    <font>
      <b/>
      <sz val="9"/>
      <color theme="1"/>
      <name val="Verdana"/>
      <family val="2"/>
      <scheme val="minor"/>
    </font>
    <font>
      <b/>
      <sz val="11"/>
      <color rgb="FFFF0000"/>
      <name val="Calibri"/>
      <family val="2"/>
    </font>
    <font>
      <b/>
      <sz val="11"/>
      <color theme="4" tint="-0.249977111117893"/>
      <name val="Calibri"/>
      <family val="2"/>
    </font>
  </fonts>
  <fills count="12">
    <fill>
      <patternFill patternType="none"/>
    </fill>
    <fill>
      <patternFill patternType="gray125"/>
    </fill>
    <fill>
      <patternFill patternType="solid">
        <fgColor theme="8" tint="0.59996337778862885"/>
        <bgColor indexed="64"/>
      </patternFill>
    </fill>
    <fill>
      <patternFill patternType="solid">
        <fgColor theme="8" tint="0.3999450666829432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6" tint="-0.49998474074526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C000"/>
        <bgColor indexed="64"/>
      </patternFill>
    </fill>
  </fills>
  <borders count="60">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6">
    <xf numFmtId="0" fontId="0" fillId="0" borderId="0"/>
    <xf numFmtId="9" fontId="3" fillId="0" borderId="0" applyFont="0" applyFill="0" applyBorder="0" applyAlignment="0" applyProtection="0"/>
    <xf numFmtId="0" fontId="7" fillId="0" borderId="0" applyNumberForma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0" fontId="1" fillId="0" borderId="0"/>
  </cellStyleXfs>
  <cellXfs count="363">
    <xf numFmtId="0" fontId="0" fillId="0" borderId="0" xfId="0" applyProtection="1">
      <protection locked="0"/>
    </xf>
    <xf numFmtId="0" fontId="1" fillId="0" borderId="0" xfId="0" applyFont="1" applyProtection="1">
      <protection locked="0"/>
    </xf>
    <xf numFmtId="0" fontId="4" fillId="0" borderId="0" xfId="0" applyFont="1" applyProtection="1">
      <protection locked="0"/>
    </xf>
    <xf numFmtId="0" fontId="5" fillId="0" borderId="0" xfId="0" applyFont="1" applyAlignment="1" applyProtection="1">
      <alignment horizontal="center"/>
      <protection locked="0"/>
    </xf>
    <xf numFmtId="0" fontId="9" fillId="0" borderId="0" xfId="0" applyFont="1" applyProtection="1">
      <protection locked="0"/>
    </xf>
    <xf numFmtId="0" fontId="8" fillId="3" borderId="3" xfId="0" applyFont="1" applyFill="1" applyBorder="1" applyAlignment="1" applyProtection="1">
      <alignment horizontal="center" vertical="center" wrapText="1"/>
      <protection locked="0"/>
    </xf>
    <xf numFmtId="0" fontId="9" fillId="0" borderId="4" xfId="0" applyFont="1" applyBorder="1" applyProtection="1">
      <protection locked="0"/>
    </xf>
    <xf numFmtId="9" fontId="9" fillId="0" borderId="6" xfId="1" applyFont="1" applyBorder="1" applyAlignment="1" applyProtection="1">
      <alignment horizontal="center"/>
      <protection locked="0"/>
    </xf>
    <xf numFmtId="0" fontId="9" fillId="0" borderId="7" xfId="0" applyFont="1" applyBorder="1" applyProtection="1">
      <protection locked="0"/>
    </xf>
    <xf numFmtId="9" fontId="9" fillId="0" borderId="8" xfId="1" applyFont="1" applyBorder="1" applyAlignment="1" applyProtection="1">
      <alignment horizontal="center"/>
      <protection locked="0"/>
    </xf>
    <xf numFmtId="0" fontId="9" fillId="0" borderId="21" xfId="0" applyFont="1" applyBorder="1" applyAlignment="1" applyProtection="1">
      <alignment horizontal="left" vertical="center" wrapText="1"/>
      <protection locked="0"/>
    </xf>
    <xf numFmtId="9" fontId="9" fillId="0" borderId="22" xfId="1" applyFont="1" applyBorder="1" applyAlignment="1" applyProtection="1">
      <alignment horizontal="center"/>
      <protection locked="0"/>
    </xf>
    <xf numFmtId="0" fontId="8" fillId="2" borderId="19" xfId="0" applyFont="1" applyFill="1" applyBorder="1" applyAlignment="1" applyProtection="1">
      <alignment horizontal="center" vertical="center" wrapText="1"/>
      <protection locked="0"/>
    </xf>
    <xf numFmtId="0" fontId="8" fillId="2" borderId="18" xfId="0" applyFont="1" applyFill="1" applyBorder="1" applyAlignment="1" applyProtection="1">
      <alignment horizontal="center"/>
      <protection locked="0"/>
    </xf>
    <xf numFmtId="9" fontId="8" fillId="2" borderId="17" xfId="1" applyFont="1" applyFill="1" applyBorder="1" applyAlignment="1" applyProtection="1">
      <alignment horizontal="center"/>
      <protection locked="0"/>
    </xf>
    <xf numFmtId="0" fontId="9" fillId="0" borderId="0" xfId="0" applyFont="1" applyBorder="1" applyAlignment="1" applyProtection="1">
      <alignment horizontal="center" vertical="center" wrapText="1"/>
      <protection locked="0"/>
    </xf>
    <xf numFmtId="0" fontId="9" fillId="0" borderId="0" xfId="0" applyFont="1" applyBorder="1" applyProtection="1">
      <protection locked="0"/>
    </xf>
    <xf numFmtId="9" fontId="9" fillId="0" borderId="0" xfId="1" applyFont="1" applyBorder="1" applyProtection="1">
      <protection locked="0"/>
    </xf>
    <xf numFmtId="0" fontId="13" fillId="0" borderId="4" xfId="0" applyFont="1" applyBorder="1" applyProtection="1">
      <protection locked="0"/>
    </xf>
    <xf numFmtId="3" fontId="9" fillId="0" borderId="0" xfId="0" applyNumberFormat="1" applyFont="1" applyProtection="1">
      <protection locked="0"/>
    </xf>
    <xf numFmtId="0" fontId="13" fillId="0" borderId="15" xfId="0" applyFont="1" applyBorder="1" applyProtection="1">
      <protection locked="0"/>
    </xf>
    <xf numFmtId="0" fontId="9" fillId="0" borderId="21" xfId="0" applyFont="1" applyBorder="1" applyProtection="1">
      <protection locked="0"/>
    </xf>
    <xf numFmtId="0" fontId="9" fillId="0" borderId="15" xfId="0" applyFont="1" applyBorder="1" applyProtection="1">
      <protection locked="0"/>
    </xf>
    <xf numFmtId="0" fontId="9" fillId="0" borderId="9" xfId="0" applyFont="1" applyBorder="1" applyProtection="1">
      <protection locked="0"/>
    </xf>
    <xf numFmtId="3" fontId="9" fillId="0" borderId="0" xfId="0" applyNumberFormat="1" applyFont="1" applyBorder="1" applyProtection="1">
      <protection locked="0"/>
    </xf>
    <xf numFmtId="3" fontId="14" fillId="0" borderId="0" xfId="0" applyNumberFormat="1" applyFont="1" applyBorder="1" applyProtection="1">
      <protection locked="0"/>
    </xf>
    <xf numFmtId="0" fontId="14" fillId="0" borderId="0" xfId="0" applyFont="1" applyBorder="1" applyProtection="1">
      <protection locked="0"/>
    </xf>
    <xf numFmtId="3" fontId="12" fillId="0" borderId="0" xfId="0" applyNumberFormat="1" applyFont="1" applyBorder="1" applyProtection="1">
      <protection locked="0"/>
    </xf>
    <xf numFmtId="10" fontId="9" fillId="0" borderId="2" xfId="1" applyNumberFormat="1" applyFont="1" applyBorder="1" applyProtection="1">
      <protection locked="0"/>
    </xf>
    <xf numFmtId="10" fontId="14" fillId="0" borderId="2" xfId="1" applyNumberFormat="1" applyFont="1" applyBorder="1" applyProtection="1">
      <protection locked="0"/>
    </xf>
    <xf numFmtId="0" fontId="13" fillId="0" borderId="7" xfId="0" applyFont="1" applyBorder="1" applyProtection="1">
      <protection locked="0"/>
    </xf>
    <xf numFmtId="0" fontId="14" fillId="0" borderId="0" xfId="0" applyFont="1" applyProtection="1">
      <protection locked="0"/>
    </xf>
    <xf numFmtId="14" fontId="16" fillId="0" borderId="0" xfId="0" applyNumberFormat="1" applyFont="1" applyAlignment="1" applyProtection="1">
      <alignment horizontal="left"/>
      <protection locked="0"/>
    </xf>
    <xf numFmtId="0" fontId="13" fillId="0" borderId="0" xfId="0" applyFont="1" applyProtection="1">
      <protection locked="0"/>
    </xf>
    <xf numFmtId="0" fontId="13" fillId="0" borderId="0" xfId="0" applyFont="1" applyAlignment="1" applyProtection="1">
      <alignment horizontal="center"/>
      <protection locked="0"/>
    </xf>
    <xf numFmtId="0" fontId="13" fillId="0" borderId="9" xfId="0" applyFont="1" applyBorder="1" applyProtection="1">
      <protection locked="0"/>
    </xf>
    <xf numFmtId="0" fontId="9" fillId="0" borderId="0" xfId="0" applyFont="1" applyAlignment="1" applyProtection="1">
      <alignment horizontal="center"/>
      <protection locked="0"/>
    </xf>
    <xf numFmtId="0" fontId="8" fillId="0" borderId="0" xfId="0" applyFont="1" applyProtection="1">
      <protection locked="0"/>
    </xf>
    <xf numFmtId="0" fontId="8" fillId="0" borderId="0" xfId="0" applyFont="1" applyAlignment="1" applyProtection="1">
      <alignment horizontal="center"/>
      <protection locked="0"/>
    </xf>
    <xf numFmtId="10" fontId="9" fillId="0" borderId="16" xfId="1" applyNumberFormat="1" applyFont="1" applyBorder="1" applyProtection="1">
      <protection locked="0"/>
    </xf>
    <xf numFmtId="0" fontId="13" fillId="0" borderId="21" xfId="0" applyFont="1" applyBorder="1" applyProtection="1">
      <protection locked="0"/>
    </xf>
    <xf numFmtId="10" fontId="9" fillId="0" borderId="5" xfId="1" applyNumberFormat="1" applyFont="1" applyBorder="1" applyProtection="1">
      <protection locked="0"/>
    </xf>
    <xf numFmtId="14" fontId="16" fillId="0" borderId="0" xfId="0" applyNumberFormat="1" applyFont="1" applyBorder="1" applyAlignment="1" applyProtection="1">
      <alignment horizontal="left"/>
      <protection locked="0"/>
    </xf>
    <xf numFmtId="0" fontId="9" fillId="0" borderId="0" xfId="0" applyFont="1" applyBorder="1" applyAlignment="1" applyProtection="1">
      <alignment horizontal="left" vertical="top" wrapText="1"/>
      <protection locked="0"/>
    </xf>
    <xf numFmtId="0" fontId="1" fillId="0" borderId="0" xfId="0" applyFont="1" applyBorder="1" applyProtection="1">
      <protection locked="0"/>
    </xf>
    <xf numFmtId="0" fontId="9" fillId="0" borderId="0" xfId="0" applyFont="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14" fillId="0" borderId="2" xfId="0" applyFont="1" applyBorder="1" applyAlignment="1" applyProtection="1">
      <alignment horizontal="center"/>
      <protection locked="0"/>
    </xf>
    <xf numFmtId="0" fontId="14" fillId="0" borderId="7" xfId="0" applyFont="1" applyBorder="1" applyProtection="1">
      <protection locked="0"/>
    </xf>
    <xf numFmtId="0" fontId="14" fillId="0" borderId="21" xfId="0" applyFont="1" applyBorder="1" applyProtection="1">
      <protection locked="0"/>
    </xf>
    <xf numFmtId="10" fontId="9" fillId="0" borderId="20" xfId="1" applyNumberFormat="1" applyFont="1" applyBorder="1" applyProtection="1">
      <protection locked="0"/>
    </xf>
    <xf numFmtId="0" fontId="14" fillId="0" borderId="15" xfId="0" applyFont="1" applyBorder="1" applyProtection="1">
      <protection locked="0"/>
    </xf>
    <xf numFmtId="10" fontId="9" fillId="0" borderId="33" xfId="1" applyNumberFormat="1" applyFont="1" applyBorder="1" applyProtection="1">
      <protection locked="0"/>
    </xf>
    <xf numFmtId="10" fontId="9" fillId="0" borderId="8" xfId="1" applyNumberFormat="1" applyFont="1" applyBorder="1" applyProtection="1">
      <protection locked="0"/>
    </xf>
    <xf numFmtId="10" fontId="9" fillId="0" borderId="22" xfId="1" applyNumberFormat="1" applyFont="1" applyBorder="1" applyProtection="1">
      <protection locked="0"/>
    </xf>
    <xf numFmtId="0" fontId="14" fillId="0" borderId="35" xfId="0" applyFont="1" applyBorder="1" applyProtection="1">
      <protection locked="0"/>
    </xf>
    <xf numFmtId="10" fontId="9" fillId="0" borderId="36" xfId="1" applyNumberFormat="1" applyFont="1" applyBorder="1" applyProtection="1">
      <protection locked="0"/>
    </xf>
    <xf numFmtId="10" fontId="9" fillId="0" borderId="37" xfId="1" applyNumberFormat="1" applyFont="1" applyBorder="1" applyProtection="1">
      <protection locked="0"/>
    </xf>
    <xf numFmtId="0" fontId="14" fillId="0" borderId="5" xfId="0" applyFont="1" applyBorder="1" applyAlignment="1" applyProtection="1">
      <alignment horizontal="center"/>
      <protection locked="0"/>
    </xf>
    <xf numFmtId="0" fontId="14" fillId="0" borderId="20" xfId="0" applyFont="1" applyBorder="1" applyAlignment="1" applyProtection="1">
      <alignment horizontal="center"/>
      <protection locked="0"/>
    </xf>
    <xf numFmtId="0" fontId="13" fillId="0" borderId="38" xfId="0" applyFont="1" applyBorder="1" applyProtection="1">
      <protection locked="0"/>
    </xf>
    <xf numFmtId="0" fontId="0" fillId="0" borderId="0" xfId="0" applyAlignment="1" applyProtection="1">
      <alignment horizontal="left" vertical="top" wrapText="1"/>
      <protection locked="0"/>
    </xf>
    <xf numFmtId="0" fontId="9" fillId="0" borderId="0" xfId="0" applyFont="1" applyAlignment="1" applyProtection="1">
      <alignment horizontal="left" vertical="top" wrapText="1"/>
      <protection locked="0"/>
    </xf>
    <xf numFmtId="3" fontId="1" fillId="0" borderId="2" xfId="3" applyNumberFormat="1" applyFont="1" applyBorder="1" applyProtection="1">
      <protection locked="0"/>
    </xf>
    <xf numFmtId="3" fontId="1" fillId="0" borderId="2" xfId="3" applyNumberFormat="1" applyFont="1" applyBorder="1" applyAlignment="1" applyProtection="1">
      <alignment horizontal="center"/>
      <protection locked="0"/>
    </xf>
    <xf numFmtId="3" fontId="1" fillId="0" borderId="20" xfId="3" applyNumberFormat="1" applyFont="1" applyBorder="1" applyProtection="1">
      <protection locked="0"/>
    </xf>
    <xf numFmtId="3" fontId="1" fillId="0" borderId="20" xfId="3" applyNumberFormat="1" applyFont="1" applyBorder="1" applyAlignment="1" applyProtection="1">
      <alignment horizontal="center"/>
      <protection locked="0"/>
    </xf>
    <xf numFmtId="3" fontId="1" fillId="0" borderId="16" xfId="3" applyNumberFormat="1" applyFont="1" applyBorder="1" applyProtection="1">
      <protection locked="0"/>
    </xf>
    <xf numFmtId="3" fontId="1" fillId="0" borderId="16" xfId="3" applyNumberFormat="1" applyFont="1" applyBorder="1" applyAlignment="1" applyProtection="1">
      <alignment horizontal="center"/>
      <protection locked="0"/>
    </xf>
    <xf numFmtId="0" fontId="8" fillId="4" borderId="23" xfId="0" applyFont="1" applyFill="1" applyBorder="1" applyAlignment="1" applyProtection="1">
      <alignment horizontal="center"/>
      <protection locked="0"/>
    </xf>
    <xf numFmtId="0" fontId="8" fillId="4" borderId="24" xfId="0" applyFont="1" applyFill="1" applyBorder="1" applyAlignment="1" applyProtection="1">
      <alignment horizontal="center"/>
      <protection locked="0"/>
    </xf>
    <xf numFmtId="0" fontId="8" fillId="4" borderId="0" xfId="0" applyFont="1" applyFill="1" applyBorder="1" applyAlignment="1" applyProtection="1">
      <alignment horizontal="center"/>
      <protection locked="0"/>
    </xf>
    <xf numFmtId="0" fontId="8" fillId="6" borderId="1" xfId="0" applyFont="1" applyFill="1" applyBorder="1" applyAlignment="1" applyProtection="1">
      <alignment horizontal="center"/>
      <protection locked="0"/>
    </xf>
    <xf numFmtId="0" fontId="8" fillId="5" borderId="1" xfId="0" applyFont="1" applyFill="1" applyBorder="1" applyAlignment="1" applyProtection="1">
      <alignment horizontal="center"/>
      <protection locked="0"/>
    </xf>
    <xf numFmtId="0" fontId="8" fillId="7" borderId="19" xfId="0" applyFont="1" applyFill="1" applyBorder="1" applyProtection="1">
      <protection locked="0"/>
    </xf>
    <xf numFmtId="3" fontId="2" fillId="7" borderId="19" xfId="3" applyNumberFormat="1" applyFont="1" applyFill="1" applyBorder="1" applyProtection="1">
      <protection locked="0"/>
    </xf>
    <xf numFmtId="0" fontId="8" fillId="8" borderId="30" xfId="0" applyFont="1" applyFill="1" applyBorder="1" applyProtection="1">
      <protection locked="0"/>
    </xf>
    <xf numFmtId="3" fontId="2" fillId="8" borderId="32" xfId="3" applyNumberFormat="1" applyFont="1" applyFill="1" applyBorder="1" applyProtection="1">
      <protection locked="0"/>
    </xf>
    <xf numFmtId="0" fontId="8" fillId="8" borderId="19" xfId="0" applyFont="1" applyFill="1" applyBorder="1" applyProtection="1">
      <protection locked="0"/>
    </xf>
    <xf numFmtId="10" fontId="8" fillId="7" borderId="18" xfId="1" applyNumberFormat="1" applyFont="1" applyFill="1" applyBorder="1" applyProtection="1">
      <protection locked="0"/>
    </xf>
    <xf numFmtId="10" fontId="8" fillId="7" borderId="17" xfId="1" applyNumberFormat="1" applyFont="1" applyFill="1" applyBorder="1" applyProtection="1">
      <protection locked="0"/>
    </xf>
    <xf numFmtId="0" fontId="8" fillId="7" borderId="4" xfId="0" applyFont="1" applyFill="1" applyBorder="1" applyProtection="1">
      <protection locked="0"/>
    </xf>
    <xf numFmtId="10" fontId="8" fillId="7" borderId="5" xfId="1" applyNumberFormat="1" applyFont="1" applyFill="1" applyBorder="1" applyProtection="1">
      <protection locked="0"/>
    </xf>
    <xf numFmtId="0" fontId="8" fillId="8" borderId="9" xfId="0" applyFont="1" applyFill="1" applyBorder="1" applyProtection="1">
      <protection locked="0"/>
    </xf>
    <xf numFmtId="9" fontId="8" fillId="8" borderId="10" xfId="1" applyNumberFormat="1" applyFont="1" applyFill="1" applyBorder="1" applyProtection="1">
      <protection locked="0"/>
    </xf>
    <xf numFmtId="9" fontId="8" fillId="8" borderId="11" xfId="1" applyNumberFormat="1" applyFont="1" applyFill="1" applyBorder="1" applyProtection="1">
      <protection locked="0"/>
    </xf>
    <xf numFmtId="3" fontId="1" fillId="0" borderId="2" xfId="3" applyNumberFormat="1" applyFont="1" applyBorder="1" applyAlignment="1" applyProtection="1">
      <alignment horizontal="right"/>
      <protection locked="0"/>
    </xf>
    <xf numFmtId="41" fontId="19" fillId="0" borderId="39" xfId="4" applyFont="1" applyBorder="1" applyAlignment="1" applyProtection="1"/>
    <xf numFmtId="3" fontId="1" fillId="0" borderId="2" xfId="0" applyNumberFormat="1" applyFont="1" applyBorder="1" applyProtection="1">
      <protection locked="0"/>
    </xf>
    <xf numFmtId="3" fontId="1" fillId="0" borderId="20" xfId="0" applyNumberFormat="1" applyFont="1" applyBorder="1" applyProtection="1">
      <protection locked="0"/>
    </xf>
    <xf numFmtId="3" fontId="1" fillId="0" borderId="16" xfId="0" applyNumberFormat="1" applyFont="1" applyBorder="1" applyProtection="1">
      <protection locked="0"/>
    </xf>
    <xf numFmtId="0" fontId="12" fillId="7" borderId="1" xfId="0" applyFont="1" applyFill="1" applyBorder="1" applyAlignment="1" applyProtection="1">
      <alignment horizontal="center"/>
      <protection locked="0"/>
    </xf>
    <xf numFmtId="41" fontId="18" fillId="7" borderId="39" xfId="4" applyFont="1" applyFill="1" applyBorder="1" applyAlignment="1" applyProtection="1"/>
    <xf numFmtId="0" fontId="8" fillId="7" borderId="7" xfId="0" applyFont="1" applyFill="1" applyBorder="1" applyProtection="1">
      <protection locked="0"/>
    </xf>
    <xf numFmtId="0" fontId="8" fillId="7" borderId="38" xfId="0" applyFont="1" applyFill="1" applyBorder="1" applyProtection="1">
      <protection locked="0"/>
    </xf>
    <xf numFmtId="10" fontId="8" fillId="7" borderId="2" xfId="1" applyNumberFormat="1" applyFont="1" applyFill="1" applyBorder="1" applyProtection="1">
      <protection locked="0"/>
    </xf>
    <xf numFmtId="10" fontId="15" fillId="7" borderId="2" xfId="1" applyNumberFormat="1" applyFont="1" applyFill="1" applyBorder="1" applyProtection="1">
      <protection locked="0"/>
    </xf>
    <xf numFmtId="41" fontId="18" fillId="8" borderId="39" xfId="4" applyFont="1" applyFill="1" applyBorder="1" applyAlignment="1" applyProtection="1"/>
    <xf numFmtId="0" fontId="8" fillId="5" borderId="12" xfId="0" applyFont="1" applyFill="1" applyBorder="1" applyAlignment="1" applyProtection="1">
      <alignment horizontal="center"/>
      <protection locked="0"/>
    </xf>
    <xf numFmtId="41" fontId="19" fillId="0" borderId="40" xfId="4" applyFont="1" applyBorder="1" applyAlignment="1" applyProtection="1"/>
    <xf numFmtId="3" fontId="1" fillId="0" borderId="5" xfId="0" applyNumberFormat="1" applyFont="1" applyBorder="1" applyProtection="1">
      <protection locked="0"/>
    </xf>
    <xf numFmtId="3" fontId="1" fillId="0" borderId="6" xfId="0" applyNumberFormat="1" applyFont="1" applyBorder="1" applyProtection="1">
      <protection locked="0"/>
    </xf>
    <xf numFmtId="3" fontId="1" fillId="0" borderId="8" xfId="0" applyNumberFormat="1" applyFont="1" applyBorder="1" applyProtection="1">
      <protection locked="0"/>
    </xf>
    <xf numFmtId="41" fontId="19" fillId="0" borderId="41" xfId="4" applyFont="1" applyBorder="1" applyAlignment="1" applyProtection="1"/>
    <xf numFmtId="3" fontId="1" fillId="0" borderId="10" xfId="0" applyNumberFormat="1" applyFont="1" applyBorder="1" applyProtection="1">
      <protection locked="0"/>
    </xf>
    <xf numFmtId="3" fontId="1" fillId="0" borderId="11" xfId="0" applyNumberFormat="1" applyFont="1" applyBorder="1" applyProtection="1">
      <protection locked="0"/>
    </xf>
    <xf numFmtId="0" fontId="13" fillId="0" borderId="42" xfId="0" applyFont="1" applyBorder="1" applyProtection="1">
      <protection locked="0"/>
    </xf>
    <xf numFmtId="10" fontId="14" fillId="0" borderId="5" xfId="1" applyNumberFormat="1" applyFont="1" applyBorder="1" applyProtection="1">
      <protection locked="0"/>
    </xf>
    <xf numFmtId="10" fontId="9" fillId="0" borderId="6" xfId="1" applyNumberFormat="1" applyFont="1" applyBorder="1" applyProtection="1">
      <protection locked="0"/>
    </xf>
    <xf numFmtId="10" fontId="8" fillId="7" borderId="8" xfId="1" applyNumberFormat="1" applyFont="1" applyFill="1" applyBorder="1" applyProtection="1">
      <protection locked="0"/>
    </xf>
    <xf numFmtId="0" fontId="8" fillId="8" borderId="43" xfId="0" applyFont="1" applyFill="1" applyBorder="1" applyProtection="1">
      <protection locked="0"/>
    </xf>
    <xf numFmtId="9" fontId="15" fillId="8" borderId="10" xfId="1" applyNumberFormat="1" applyFont="1" applyFill="1" applyBorder="1" applyProtection="1">
      <protection locked="0"/>
    </xf>
    <xf numFmtId="0" fontId="0" fillId="0" borderId="0" xfId="0" applyAlignment="1" applyProtection="1">
      <alignment horizontal="left" vertical="top" wrapText="1"/>
      <protection locked="0"/>
    </xf>
    <xf numFmtId="0" fontId="12" fillId="6" borderId="1" xfId="0" applyFont="1" applyFill="1" applyBorder="1" applyAlignment="1" applyProtection="1">
      <alignment horizontal="center"/>
      <protection locked="0"/>
    </xf>
    <xf numFmtId="0" fontId="12" fillId="5" borderId="3" xfId="0" applyFont="1" applyFill="1" applyBorder="1" applyAlignment="1" applyProtection="1">
      <alignment horizontal="center"/>
      <protection locked="0"/>
    </xf>
    <xf numFmtId="0" fontId="12" fillId="7" borderId="19" xfId="0" applyFont="1" applyFill="1" applyBorder="1" applyProtection="1">
      <protection locked="0"/>
    </xf>
    <xf numFmtId="0" fontId="8" fillId="7" borderId="1" xfId="0" applyFont="1" applyFill="1" applyBorder="1" applyProtection="1">
      <protection locked="0"/>
    </xf>
    <xf numFmtId="0" fontId="8" fillId="8" borderId="1" xfId="0" applyFont="1" applyFill="1" applyBorder="1" applyProtection="1">
      <protection locked="0"/>
    </xf>
    <xf numFmtId="0" fontId="8" fillId="8" borderId="31" xfId="0" applyFont="1" applyFill="1" applyBorder="1" applyProtection="1">
      <protection locked="0"/>
    </xf>
    <xf numFmtId="0" fontId="12" fillId="8" borderId="30" xfId="0" applyFont="1" applyFill="1" applyBorder="1" applyProtection="1">
      <protection locked="0"/>
    </xf>
    <xf numFmtId="164" fontId="1" fillId="0" borderId="5" xfId="3" applyNumberFormat="1" applyFont="1" applyBorder="1" applyProtection="1">
      <protection locked="0"/>
    </xf>
    <xf numFmtId="164" fontId="1" fillId="0" borderId="6" xfId="3" applyNumberFormat="1" applyFont="1" applyBorder="1" applyProtection="1">
      <protection locked="0"/>
    </xf>
    <xf numFmtId="164" fontId="1" fillId="0" borderId="2" xfId="3" applyNumberFormat="1" applyFont="1" applyBorder="1" applyProtection="1">
      <protection locked="0"/>
    </xf>
    <xf numFmtId="164" fontId="1" fillId="0" borderId="8" xfId="3" applyNumberFormat="1" applyFont="1" applyBorder="1" applyProtection="1">
      <protection locked="0"/>
    </xf>
    <xf numFmtId="164" fontId="1" fillId="0" borderId="20" xfId="3" applyNumberFormat="1" applyFont="1" applyBorder="1" applyProtection="1">
      <protection locked="0"/>
    </xf>
    <xf numFmtId="164" fontId="1" fillId="0" borderId="22" xfId="3" applyNumberFormat="1" applyFont="1" applyBorder="1" applyProtection="1">
      <protection locked="0"/>
    </xf>
    <xf numFmtId="164" fontId="1" fillId="0" borderId="16" xfId="3" applyNumberFormat="1" applyFont="1" applyBorder="1" applyProtection="1">
      <protection locked="0"/>
    </xf>
    <xf numFmtId="164" fontId="1" fillId="0" borderId="33" xfId="3" applyNumberFormat="1" applyFont="1" applyBorder="1" applyProtection="1">
      <protection locked="0"/>
    </xf>
    <xf numFmtId="164" fontId="1" fillId="0" borderId="10" xfId="3" applyNumberFormat="1" applyFont="1" applyBorder="1" applyProtection="1">
      <protection locked="0"/>
    </xf>
    <xf numFmtId="164" fontId="1" fillId="0" borderId="11" xfId="3" applyNumberFormat="1" applyFont="1" applyBorder="1" applyProtection="1">
      <protection locked="0"/>
    </xf>
    <xf numFmtId="0" fontId="13" fillId="0" borderId="44" xfId="0" applyFont="1" applyBorder="1" applyProtection="1">
      <protection locked="0"/>
    </xf>
    <xf numFmtId="0" fontId="13" fillId="0" borderId="45" xfId="0" applyFont="1" applyBorder="1" applyProtection="1">
      <protection locked="0"/>
    </xf>
    <xf numFmtId="0" fontId="13" fillId="0" borderId="46" xfId="0" applyFont="1" applyBorder="1" applyProtection="1">
      <protection locked="0"/>
    </xf>
    <xf numFmtId="0" fontId="12" fillId="6" borderId="12" xfId="0" applyFont="1" applyFill="1" applyBorder="1" applyAlignment="1" applyProtection="1">
      <alignment horizontal="center"/>
      <protection locked="0"/>
    </xf>
    <xf numFmtId="10" fontId="8" fillId="7" borderId="19" xfId="1" applyNumberFormat="1" applyFont="1" applyFill="1" applyBorder="1" applyProtection="1">
      <protection locked="0"/>
    </xf>
    <xf numFmtId="3" fontId="1" fillId="0" borderId="22" xfId="0" applyNumberFormat="1" applyFont="1" applyBorder="1" applyProtection="1">
      <protection locked="0"/>
    </xf>
    <xf numFmtId="3" fontId="1" fillId="0" borderId="33" xfId="0" applyNumberFormat="1" applyFont="1" applyBorder="1" applyProtection="1">
      <protection locked="0"/>
    </xf>
    <xf numFmtId="3" fontId="2" fillId="7" borderId="19" xfId="0" applyNumberFormat="1" applyFont="1" applyFill="1" applyBorder="1" applyProtection="1">
      <protection locked="0"/>
    </xf>
    <xf numFmtId="3" fontId="2" fillId="7" borderId="1" xfId="0" applyNumberFormat="1" applyFont="1" applyFill="1" applyBorder="1" applyProtection="1">
      <protection locked="0"/>
    </xf>
    <xf numFmtId="3" fontId="2" fillId="8" borderId="19" xfId="0" applyNumberFormat="1" applyFont="1" applyFill="1" applyBorder="1" applyProtection="1">
      <protection locked="0"/>
    </xf>
    <xf numFmtId="3" fontId="2" fillId="8" borderId="1" xfId="0" applyNumberFormat="1" applyFont="1" applyFill="1" applyBorder="1" applyProtection="1">
      <protection locked="0"/>
    </xf>
    <xf numFmtId="10" fontId="8" fillId="8" borderId="5" xfId="1" applyNumberFormat="1" applyFont="1" applyFill="1" applyBorder="1" applyProtection="1">
      <protection locked="0"/>
    </xf>
    <xf numFmtId="41" fontId="19" fillId="0" borderId="47" xfId="4" applyFont="1" applyBorder="1" applyAlignment="1" applyProtection="1"/>
    <xf numFmtId="41" fontId="19" fillId="0" borderId="48" xfId="4" applyFont="1" applyBorder="1" applyAlignment="1" applyProtection="1"/>
    <xf numFmtId="41" fontId="18" fillId="7" borderId="13" xfId="4" applyFont="1" applyFill="1" applyBorder="1" applyAlignment="1" applyProtection="1"/>
    <xf numFmtId="3" fontId="12" fillId="7" borderId="1" xfId="0" applyNumberFormat="1" applyFont="1" applyFill="1" applyBorder="1" applyAlignment="1" applyProtection="1">
      <alignment horizontal="center"/>
      <protection locked="0"/>
    </xf>
    <xf numFmtId="3" fontId="1" fillId="0" borderId="5" xfId="3" applyNumberFormat="1" applyFont="1" applyBorder="1" applyProtection="1">
      <protection locked="0"/>
    </xf>
    <xf numFmtId="3" fontId="1" fillId="0" borderId="5" xfId="3" applyNumberFormat="1" applyFont="1" applyBorder="1" applyAlignment="1" applyProtection="1">
      <alignment horizontal="center"/>
      <protection locked="0"/>
    </xf>
    <xf numFmtId="3" fontId="1" fillId="0" borderId="6" xfId="3" applyNumberFormat="1" applyFont="1" applyBorder="1" applyProtection="1">
      <protection locked="0"/>
    </xf>
    <xf numFmtId="3" fontId="1" fillId="0" borderId="8" xfId="3" applyNumberFormat="1" applyFont="1" applyBorder="1" applyProtection="1">
      <protection locked="0"/>
    </xf>
    <xf numFmtId="3" fontId="1" fillId="0" borderId="22" xfId="3" applyNumberFormat="1" applyFont="1" applyBorder="1" applyProtection="1">
      <protection locked="0"/>
    </xf>
    <xf numFmtId="3" fontId="2" fillId="7" borderId="1" xfId="3" applyNumberFormat="1" applyFont="1" applyFill="1" applyBorder="1" applyProtection="1">
      <protection locked="0"/>
    </xf>
    <xf numFmtId="3" fontId="1" fillId="0" borderId="33" xfId="3" applyNumberFormat="1" applyFont="1" applyBorder="1" applyProtection="1">
      <protection locked="0"/>
    </xf>
    <xf numFmtId="3" fontId="1" fillId="0" borderId="10" xfId="3" applyNumberFormat="1" applyFont="1" applyBorder="1" applyProtection="1">
      <protection locked="0"/>
    </xf>
    <xf numFmtId="3" fontId="1" fillId="0" borderId="10" xfId="3" applyNumberFormat="1" applyFont="1" applyBorder="1" applyAlignment="1" applyProtection="1">
      <alignment horizontal="center"/>
      <protection locked="0"/>
    </xf>
    <xf numFmtId="3" fontId="1" fillId="0" borderId="11" xfId="3" applyNumberFormat="1" applyFont="1" applyBorder="1" applyProtection="1">
      <protection locked="0"/>
    </xf>
    <xf numFmtId="164" fontId="2" fillId="7" borderId="18" xfId="3" applyNumberFormat="1" applyFont="1" applyFill="1" applyBorder="1" applyProtection="1">
      <protection locked="0"/>
    </xf>
    <xf numFmtId="164" fontId="2" fillId="7" borderId="17" xfId="3" applyNumberFormat="1" applyFont="1" applyFill="1" applyBorder="1" applyProtection="1">
      <protection locked="0"/>
    </xf>
    <xf numFmtId="164" fontId="2" fillId="8" borderId="32" xfId="3" applyNumberFormat="1" applyFont="1" applyFill="1" applyBorder="1" applyProtection="1">
      <protection locked="0"/>
    </xf>
    <xf numFmtId="164" fontId="2" fillId="8" borderId="34" xfId="3" applyNumberFormat="1" applyFont="1" applyFill="1" applyBorder="1" applyProtection="1">
      <protection locked="0"/>
    </xf>
    <xf numFmtId="10" fontId="8" fillId="8" borderId="32" xfId="1" applyNumberFormat="1" applyFont="1" applyFill="1" applyBorder="1" applyProtection="1">
      <protection locked="0"/>
    </xf>
    <xf numFmtId="10" fontId="8" fillId="8" borderId="34" xfId="1" applyNumberFormat="1" applyFont="1" applyFill="1" applyBorder="1" applyProtection="1">
      <protection locked="0"/>
    </xf>
    <xf numFmtId="0" fontId="13" fillId="0" borderId="49" xfId="0" applyFont="1" applyBorder="1" applyProtection="1">
      <protection locked="0"/>
    </xf>
    <xf numFmtId="0" fontId="13" fillId="0" borderId="50" xfId="0" applyFont="1" applyBorder="1" applyProtection="1">
      <protection locked="0"/>
    </xf>
    <xf numFmtId="0" fontId="8" fillId="7" borderId="12" xfId="0" applyFont="1" applyFill="1" applyBorder="1" applyProtection="1">
      <protection locked="0"/>
    </xf>
    <xf numFmtId="0" fontId="8" fillId="8" borderId="12" xfId="0" applyFont="1" applyFill="1" applyBorder="1" applyProtection="1">
      <protection locked="0"/>
    </xf>
    <xf numFmtId="3" fontId="2" fillId="7" borderId="18" xfId="0" applyNumberFormat="1" applyFont="1" applyFill="1" applyBorder="1" applyProtection="1">
      <protection locked="0"/>
    </xf>
    <xf numFmtId="0" fontId="9" fillId="4" borderId="0" xfId="0" applyFont="1" applyFill="1" applyBorder="1" applyProtection="1">
      <protection locked="0"/>
    </xf>
    <xf numFmtId="3" fontId="2" fillId="7" borderId="17" xfId="0" applyNumberFormat="1" applyFont="1" applyFill="1" applyBorder="1" applyProtection="1">
      <protection locked="0"/>
    </xf>
    <xf numFmtId="10" fontId="8" fillId="7" borderId="6" xfId="1" applyNumberFormat="1" applyFont="1" applyFill="1" applyBorder="1" applyProtection="1">
      <protection locked="0"/>
    </xf>
    <xf numFmtId="10" fontId="8" fillId="8" borderId="18" xfId="1" applyNumberFormat="1" applyFont="1" applyFill="1" applyBorder="1" applyProtection="1">
      <protection locked="0"/>
    </xf>
    <xf numFmtId="10" fontId="8" fillId="8" borderId="17" xfId="1" applyNumberFormat="1" applyFont="1" applyFill="1" applyBorder="1" applyProtection="1">
      <protection locked="0"/>
    </xf>
    <xf numFmtId="3" fontId="2" fillId="8" borderId="18" xfId="0" applyNumberFormat="1" applyFont="1" applyFill="1" applyBorder="1" applyProtection="1">
      <protection locked="0"/>
    </xf>
    <xf numFmtId="3" fontId="2" fillId="8" borderId="17" xfId="0" applyNumberFormat="1" applyFont="1" applyFill="1" applyBorder="1" applyProtection="1">
      <protection locked="0"/>
    </xf>
    <xf numFmtId="0" fontId="14" fillId="0" borderId="44" xfId="0" applyFont="1" applyBorder="1" applyProtection="1">
      <protection locked="0"/>
    </xf>
    <xf numFmtId="0" fontId="1" fillId="0" borderId="2" xfId="0" applyFont="1" applyBorder="1" applyProtection="1">
      <protection locked="0"/>
    </xf>
    <xf numFmtId="0" fontId="14" fillId="0" borderId="45" xfId="0" applyFont="1" applyBorder="1" applyProtection="1">
      <protection locked="0"/>
    </xf>
    <xf numFmtId="0" fontId="14" fillId="0" borderId="46" xfId="0" applyFont="1" applyBorder="1" applyProtection="1">
      <protection locked="0"/>
    </xf>
    <xf numFmtId="9" fontId="8" fillId="8" borderId="32" xfId="1" applyNumberFormat="1" applyFont="1" applyFill="1" applyBorder="1" applyProtection="1">
      <protection locked="0"/>
    </xf>
    <xf numFmtId="0" fontId="11" fillId="4" borderId="0" xfId="2" applyFont="1" applyFill="1" applyBorder="1" applyAlignment="1" applyProtection="1">
      <alignment horizontal="center"/>
      <protection locked="0"/>
    </xf>
    <xf numFmtId="0" fontId="9" fillId="4" borderId="0" xfId="0" applyFont="1" applyFill="1" applyProtection="1">
      <protection locked="0"/>
    </xf>
    <xf numFmtId="9" fontId="8" fillId="8" borderId="34" xfId="1" applyNumberFormat="1" applyFont="1" applyFill="1" applyBorder="1" applyProtection="1">
      <protection locked="0"/>
    </xf>
    <xf numFmtId="3" fontId="1" fillId="0" borderId="5" xfId="0" applyNumberFormat="1" applyFont="1" applyBorder="1" applyAlignment="1" applyProtection="1">
      <alignment horizontal="center"/>
      <protection locked="0"/>
    </xf>
    <xf numFmtId="3" fontId="1" fillId="0" borderId="2" xfId="0" applyNumberFormat="1" applyFont="1" applyBorder="1" applyAlignment="1" applyProtection="1">
      <alignment horizontal="center"/>
      <protection locked="0"/>
    </xf>
    <xf numFmtId="3" fontId="1" fillId="0" borderId="10" xfId="0" applyNumberFormat="1" applyFont="1" applyBorder="1" applyAlignment="1" applyProtection="1">
      <alignment horizontal="center"/>
      <protection locked="0"/>
    </xf>
    <xf numFmtId="3" fontId="1" fillId="0" borderId="20" xfId="0" applyNumberFormat="1" applyFont="1" applyBorder="1" applyAlignment="1" applyProtection="1">
      <alignment horizontal="center"/>
      <protection locked="0"/>
    </xf>
    <xf numFmtId="3" fontId="1" fillId="0" borderId="16" xfId="0" applyNumberFormat="1" applyFont="1" applyBorder="1" applyAlignment="1" applyProtection="1">
      <alignment horizontal="center"/>
      <protection locked="0"/>
    </xf>
    <xf numFmtId="0" fontId="11" fillId="4" borderId="24" xfId="2" applyFont="1" applyFill="1" applyBorder="1" applyAlignment="1" applyProtection="1">
      <alignment horizontal="center"/>
      <protection locked="0"/>
    </xf>
    <xf numFmtId="0" fontId="20" fillId="0" borderId="0" xfId="0" applyFont="1" applyProtection="1">
      <protection locked="0"/>
    </xf>
    <xf numFmtId="0" fontId="17" fillId="0" borderId="0" xfId="0" applyFont="1" applyProtection="1">
      <protection locked="0"/>
    </xf>
    <xf numFmtId="0" fontId="14" fillId="0" borderId="50" xfId="0" applyFont="1" applyBorder="1" applyProtection="1">
      <protection locked="0"/>
    </xf>
    <xf numFmtId="0" fontId="14" fillId="0" borderId="49" xfId="0" applyFont="1" applyBorder="1" applyProtection="1">
      <protection locked="0"/>
    </xf>
    <xf numFmtId="0" fontId="15" fillId="6" borderId="3" xfId="0" applyFont="1" applyFill="1" applyBorder="1" applyAlignment="1" applyProtection="1">
      <alignment horizontal="center"/>
      <protection locked="0"/>
    </xf>
    <xf numFmtId="0" fontId="12" fillId="6" borderId="3" xfId="0" applyFont="1" applyFill="1" applyBorder="1" applyAlignment="1" applyProtection="1">
      <alignment horizontal="center"/>
      <protection locked="0"/>
    </xf>
    <xf numFmtId="3" fontId="8" fillId="7" borderId="19" xfId="0" applyNumberFormat="1" applyFont="1" applyFill="1" applyBorder="1" applyProtection="1">
      <protection locked="0"/>
    </xf>
    <xf numFmtId="3" fontId="8" fillId="8" borderId="19" xfId="0" applyNumberFormat="1" applyFont="1" applyFill="1" applyBorder="1" applyProtection="1">
      <protection locked="0"/>
    </xf>
    <xf numFmtId="3" fontId="8" fillId="7" borderId="1" xfId="0" applyNumberFormat="1" applyFont="1" applyFill="1" applyBorder="1" applyProtection="1">
      <protection locked="0"/>
    </xf>
    <xf numFmtId="3" fontId="8" fillId="8" borderId="1" xfId="0" applyNumberFormat="1" applyFont="1" applyFill="1" applyBorder="1" applyProtection="1">
      <protection locked="0"/>
    </xf>
    <xf numFmtId="0" fontId="8" fillId="5" borderId="3" xfId="0" applyFont="1" applyFill="1" applyBorder="1" applyAlignment="1" applyProtection="1">
      <alignment horizontal="center"/>
      <protection locked="0"/>
    </xf>
    <xf numFmtId="3" fontId="9" fillId="0" borderId="2" xfId="0" applyNumberFormat="1" applyFont="1" applyBorder="1" applyProtection="1">
      <protection locked="0"/>
    </xf>
    <xf numFmtId="3" fontId="8" fillId="8" borderId="30" xfId="0" applyNumberFormat="1" applyFont="1" applyFill="1" applyBorder="1" applyProtection="1">
      <protection locked="0"/>
    </xf>
    <xf numFmtId="3" fontId="9" fillId="0" borderId="5" xfId="0" applyNumberFormat="1" applyFont="1" applyBorder="1" applyProtection="1">
      <protection locked="0"/>
    </xf>
    <xf numFmtId="3" fontId="9" fillId="0" borderId="6" xfId="0" applyNumberFormat="1" applyFont="1" applyBorder="1" applyProtection="1">
      <protection locked="0"/>
    </xf>
    <xf numFmtId="3" fontId="9" fillId="0" borderId="8" xfId="0" applyNumberFormat="1" applyFont="1" applyBorder="1" applyProtection="1">
      <protection locked="0"/>
    </xf>
    <xf numFmtId="3" fontId="9" fillId="0" borderId="10" xfId="0" applyNumberFormat="1" applyFont="1" applyBorder="1" applyProtection="1">
      <protection locked="0"/>
    </xf>
    <xf numFmtId="3" fontId="9" fillId="0" borderId="11" xfId="0" applyNumberFormat="1" applyFont="1" applyBorder="1" applyProtection="1">
      <protection locked="0"/>
    </xf>
    <xf numFmtId="0" fontId="0" fillId="5" borderId="0" xfId="0" applyFill="1" applyProtection="1">
      <protection locked="0"/>
    </xf>
    <xf numFmtId="0" fontId="1" fillId="5" borderId="15" xfId="0" applyFont="1" applyFill="1" applyBorder="1" applyAlignment="1" applyProtection="1">
      <alignment horizontal="center"/>
      <protection locked="0"/>
    </xf>
    <xf numFmtId="0" fontId="1" fillId="5" borderId="16" xfId="0" applyFont="1" applyFill="1" applyBorder="1" applyProtection="1">
      <protection locked="0"/>
    </xf>
    <xf numFmtId="0" fontId="1" fillId="5" borderId="7" xfId="0" applyFont="1" applyFill="1" applyBorder="1" applyAlignment="1" applyProtection="1">
      <alignment horizontal="center"/>
      <protection locked="0"/>
    </xf>
    <xf numFmtId="0" fontId="1" fillId="5" borderId="2" xfId="0" applyFont="1" applyFill="1" applyBorder="1" applyProtection="1">
      <protection locked="0"/>
    </xf>
    <xf numFmtId="0" fontId="1" fillId="5" borderId="9" xfId="0" applyFont="1" applyFill="1" applyBorder="1" applyAlignment="1" applyProtection="1">
      <alignment horizontal="center"/>
      <protection locked="0"/>
    </xf>
    <xf numFmtId="0" fontId="1" fillId="5" borderId="10" xfId="0" applyFont="1" applyFill="1" applyBorder="1" applyProtection="1">
      <protection locked="0"/>
    </xf>
    <xf numFmtId="0" fontId="1" fillId="5" borderId="33" xfId="0" applyFont="1" applyFill="1" applyBorder="1" applyAlignment="1" applyProtection="1">
      <alignment horizontal="center"/>
      <protection locked="0"/>
    </xf>
    <xf numFmtId="0" fontId="1" fillId="5" borderId="8" xfId="0" applyFont="1" applyFill="1" applyBorder="1" applyAlignment="1" applyProtection="1">
      <alignment horizontal="center"/>
      <protection locked="0"/>
    </xf>
    <xf numFmtId="0" fontId="1" fillId="5" borderId="11" xfId="0" applyFont="1" applyFill="1" applyBorder="1" applyAlignment="1" applyProtection="1">
      <alignment horizontal="center"/>
      <protection locked="0"/>
    </xf>
    <xf numFmtId="0" fontId="2" fillId="6" borderId="18" xfId="0" applyFont="1" applyFill="1" applyBorder="1" applyAlignment="1" applyProtection="1">
      <alignment horizontal="center" vertical="center" wrapText="1"/>
      <protection locked="0"/>
    </xf>
    <xf numFmtId="0" fontId="2" fillId="6" borderId="19" xfId="0" applyFont="1" applyFill="1" applyBorder="1" applyAlignment="1" applyProtection="1">
      <alignment horizontal="center" vertical="center" wrapText="1"/>
      <protection locked="0"/>
    </xf>
    <xf numFmtId="0" fontId="2" fillId="6" borderId="17" xfId="0" applyFont="1" applyFill="1" applyBorder="1" applyAlignment="1" applyProtection="1">
      <alignment horizontal="center" vertical="center" wrapText="1"/>
      <protection locked="0"/>
    </xf>
    <xf numFmtId="0" fontId="1" fillId="9" borderId="4" xfId="0" applyFont="1" applyFill="1" applyBorder="1" applyAlignment="1" applyProtection="1">
      <alignment horizontal="center"/>
      <protection locked="0"/>
    </xf>
    <xf numFmtId="0" fontId="1" fillId="9" borderId="5" xfId="0" applyFont="1" applyFill="1" applyBorder="1" applyProtection="1">
      <protection locked="0"/>
    </xf>
    <xf numFmtId="0" fontId="1" fillId="9" borderId="6" xfId="0" applyFont="1" applyFill="1" applyBorder="1" applyAlignment="1" applyProtection="1">
      <alignment horizontal="center"/>
      <protection locked="0"/>
    </xf>
    <xf numFmtId="0" fontId="1" fillId="9" borderId="7" xfId="0" applyFont="1" applyFill="1" applyBorder="1" applyAlignment="1" applyProtection="1">
      <alignment horizontal="center"/>
      <protection locked="0"/>
    </xf>
    <xf numFmtId="0" fontId="1" fillId="9" borderId="2" xfId="0" applyFont="1" applyFill="1" applyBorder="1" applyProtection="1">
      <protection locked="0"/>
    </xf>
    <xf numFmtId="0" fontId="1" fillId="9" borderId="8" xfId="0" applyFont="1" applyFill="1" applyBorder="1" applyAlignment="1" applyProtection="1">
      <alignment horizontal="center"/>
      <protection locked="0"/>
    </xf>
    <xf numFmtId="0" fontId="1" fillId="9" borderId="9" xfId="0" applyFont="1" applyFill="1" applyBorder="1" applyAlignment="1" applyProtection="1">
      <alignment horizontal="center"/>
      <protection locked="0"/>
    </xf>
    <xf numFmtId="0" fontId="1" fillId="9" borderId="10" xfId="0" applyFont="1" applyFill="1" applyBorder="1" applyProtection="1">
      <protection locked="0"/>
    </xf>
    <xf numFmtId="0" fontId="1" fillId="9" borderId="11" xfId="0" applyFont="1" applyFill="1" applyBorder="1" applyAlignment="1" applyProtection="1">
      <alignment horizontal="center"/>
      <protection locked="0"/>
    </xf>
    <xf numFmtId="0" fontId="1" fillId="9" borderId="15" xfId="0" applyFont="1" applyFill="1" applyBorder="1" applyAlignment="1" applyProtection="1">
      <alignment horizontal="center"/>
      <protection locked="0"/>
    </xf>
    <xf numFmtId="0" fontId="1" fillId="9" borderId="16" xfId="0" applyFont="1" applyFill="1" applyBorder="1" applyProtection="1">
      <protection locked="0"/>
    </xf>
    <xf numFmtId="0" fontId="1" fillId="9" borderId="33" xfId="0" applyFont="1" applyFill="1" applyBorder="1" applyAlignment="1" applyProtection="1">
      <alignment horizontal="center"/>
      <protection locked="0"/>
    </xf>
    <xf numFmtId="0" fontId="1" fillId="9" borderId="34" xfId="0" applyFont="1" applyFill="1" applyBorder="1" applyAlignment="1" applyProtection="1">
      <alignment horizontal="center"/>
      <protection locked="0"/>
    </xf>
    <xf numFmtId="0" fontId="2" fillId="9" borderId="4" xfId="0" applyFont="1" applyFill="1" applyBorder="1" applyAlignment="1" applyProtection="1">
      <alignment horizontal="center"/>
      <protection locked="0"/>
    </xf>
    <xf numFmtId="0" fontId="2" fillId="9" borderId="7" xfId="0" applyFont="1" applyFill="1" applyBorder="1" applyAlignment="1" applyProtection="1">
      <alignment horizontal="center"/>
      <protection locked="0"/>
    </xf>
    <xf numFmtId="0" fontId="2" fillId="9" borderId="9" xfId="0" applyFont="1" applyFill="1" applyBorder="1" applyAlignment="1" applyProtection="1">
      <alignment horizontal="center"/>
      <protection locked="0"/>
    </xf>
    <xf numFmtId="0" fontId="2" fillId="5" borderId="15" xfId="0" applyFont="1" applyFill="1" applyBorder="1" applyAlignment="1" applyProtection="1">
      <alignment horizontal="center"/>
      <protection locked="0"/>
    </xf>
    <xf numFmtId="0" fontId="2" fillId="5" borderId="7" xfId="0" applyFont="1" applyFill="1" applyBorder="1" applyAlignment="1" applyProtection="1">
      <alignment horizontal="center"/>
      <protection locked="0"/>
    </xf>
    <xf numFmtId="0" fontId="2" fillId="5" borderId="9" xfId="0" applyFont="1" applyFill="1" applyBorder="1" applyAlignment="1" applyProtection="1">
      <alignment horizontal="center"/>
      <protection locked="0"/>
    </xf>
    <xf numFmtId="0" fontId="2" fillId="9" borderId="15" xfId="0" applyFont="1" applyFill="1" applyBorder="1" applyAlignment="1" applyProtection="1">
      <alignment horizontal="center"/>
      <protection locked="0"/>
    </xf>
    <xf numFmtId="0" fontId="6" fillId="6" borderId="3" xfId="0" applyFont="1" applyFill="1" applyBorder="1" applyAlignment="1" applyProtection="1">
      <alignment horizontal="center"/>
      <protection locked="0"/>
    </xf>
    <xf numFmtId="0" fontId="8" fillId="6" borderId="3" xfId="0" applyFont="1" applyFill="1" applyBorder="1" applyAlignment="1" applyProtection="1">
      <alignment horizontal="center" vertical="center" wrapText="1"/>
      <protection locked="0"/>
    </xf>
    <xf numFmtId="0" fontId="8" fillId="6" borderId="19" xfId="0" applyFont="1" applyFill="1" applyBorder="1" applyAlignment="1" applyProtection="1">
      <alignment horizontal="center" vertical="center" wrapText="1"/>
      <protection locked="0"/>
    </xf>
    <xf numFmtId="0" fontId="8" fillId="6" borderId="18" xfId="0" applyFont="1" applyFill="1" applyBorder="1" applyAlignment="1" applyProtection="1">
      <alignment horizontal="center"/>
      <protection locked="0"/>
    </xf>
    <xf numFmtId="9" fontId="8" fillId="6" borderId="17" xfId="1" applyFont="1" applyFill="1" applyBorder="1" applyAlignment="1" applyProtection="1">
      <alignment horizontal="center"/>
      <protection locked="0"/>
    </xf>
    <xf numFmtId="0" fontId="0" fillId="0" borderId="2" xfId="0" applyBorder="1" applyProtection="1">
      <protection locked="0"/>
    </xf>
    <xf numFmtId="0" fontId="0" fillId="0" borderId="0" xfId="0" applyBorder="1" applyProtection="1">
      <protection locked="0"/>
    </xf>
    <xf numFmtId="0" fontId="0" fillId="0" borderId="0" xfId="0" applyAlignment="1" applyProtection="1">
      <alignment horizontal="center"/>
      <protection locked="0"/>
    </xf>
    <xf numFmtId="0" fontId="0" fillId="0" borderId="16" xfId="0" applyBorder="1" applyProtection="1">
      <protection locked="0"/>
    </xf>
    <xf numFmtId="10" fontId="0" fillId="0" borderId="2" xfId="1" applyNumberFormat="1" applyFont="1" applyBorder="1" applyAlignment="1" applyProtection="1">
      <alignment horizontal="center"/>
      <protection locked="0"/>
    </xf>
    <xf numFmtId="0" fontId="17" fillId="0" borderId="1" xfId="0" applyFont="1" applyBorder="1" applyAlignment="1" applyProtection="1">
      <alignment horizontal="center"/>
      <protection locked="0"/>
    </xf>
    <xf numFmtId="10" fontId="0" fillId="0" borderId="2" xfId="0" applyNumberFormat="1" applyBorder="1" applyProtection="1">
      <protection locked="0"/>
    </xf>
    <xf numFmtId="0" fontId="17" fillId="6" borderId="16" xfId="0" applyFont="1" applyFill="1" applyBorder="1" applyAlignment="1" applyProtection="1">
      <alignment horizontal="center"/>
      <protection locked="0"/>
    </xf>
    <xf numFmtId="0" fontId="9" fillId="10" borderId="29" xfId="0" applyFont="1" applyFill="1" applyBorder="1" applyAlignment="1" applyProtection="1">
      <alignment horizontal="left" vertical="top" wrapText="1"/>
      <protection locked="0"/>
    </xf>
    <xf numFmtId="0" fontId="9" fillId="10" borderId="0" xfId="0" applyFont="1" applyFill="1" applyBorder="1" applyProtection="1">
      <protection locked="0"/>
    </xf>
    <xf numFmtId="0" fontId="0" fillId="10" borderId="51" xfId="0" applyFill="1" applyBorder="1" applyProtection="1">
      <protection locked="0"/>
    </xf>
    <xf numFmtId="0" fontId="12" fillId="7" borderId="12" xfId="0" applyFont="1" applyFill="1" applyBorder="1" applyProtection="1">
      <protection locked="0"/>
    </xf>
    <xf numFmtId="0" fontId="12" fillId="8" borderId="12" xfId="0" applyFont="1" applyFill="1" applyBorder="1" applyProtection="1">
      <protection locked="0"/>
    </xf>
    <xf numFmtId="10" fontId="8" fillId="7" borderId="16" xfId="1" applyNumberFormat="1" applyFont="1" applyFill="1" applyBorder="1" applyProtection="1">
      <protection locked="0"/>
    </xf>
    <xf numFmtId="10" fontId="8" fillId="7" borderId="33" xfId="1" applyNumberFormat="1" applyFont="1" applyFill="1" applyBorder="1" applyProtection="1">
      <protection locked="0"/>
    </xf>
    <xf numFmtId="0" fontId="22" fillId="0" borderId="0" xfId="0" applyFont="1" applyProtection="1">
      <protection locked="0"/>
    </xf>
    <xf numFmtId="0" fontId="4" fillId="10" borderId="2" xfId="0" applyFont="1" applyFill="1" applyBorder="1" applyAlignment="1" applyProtection="1">
      <alignment horizontal="center"/>
      <protection locked="0"/>
    </xf>
    <xf numFmtId="0" fontId="7" fillId="10" borderId="2" xfId="2" applyFill="1" applyBorder="1" applyProtection="1">
      <protection locked="0"/>
    </xf>
    <xf numFmtId="0" fontId="7" fillId="10" borderId="0" xfId="2" applyFill="1"/>
    <xf numFmtId="0" fontId="25" fillId="6" borderId="3" xfId="0" applyFont="1" applyFill="1" applyBorder="1" applyAlignment="1" applyProtection="1">
      <alignment horizontal="center" vertical="center" wrapText="1"/>
      <protection locked="0"/>
    </xf>
    <xf numFmtId="0" fontId="23" fillId="0" borderId="4" xfId="0" applyFont="1" applyBorder="1" applyProtection="1">
      <protection locked="0"/>
    </xf>
    <xf numFmtId="164" fontId="23" fillId="0" borderId="5" xfId="3" applyNumberFormat="1" applyFont="1" applyBorder="1" applyProtection="1">
      <protection locked="0"/>
    </xf>
    <xf numFmtId="164" fontId="23" fillId="0" borderId="58" xfId="3" applyNumberFormat="1" applyFont="1" applyBorder="1" applyProtection="1">
      <protection locked="0"/>
    </xf>
    <xf numFmtId="10" fontId="23" fillId="0" borderId="55" xfId="1" applyNumberFormat="1" applyFont="1" applyBorder="1" applyAlignment="1" applyProtection="1">
      <alignment horizontal="center"/>
      <protection locked="0"/>
    </xf>
    <xf numFmtId="10" fontId="23" fillId="0" borderId="6" xfId="1" applyNumberFormat="1" applyFont="1" applyBorder="1" applyAlignment="1" applyProtection="1">
      <alignment horizontal="center"/>
      <protection locked="0"/>
    </xf>
    <xf numFmtId="0" fontId="23" fillId="0" borderId="7" xfId="0" applyFont="1" applyBorder="1" applyProtection="1">
      <protection locked="0"/>
    </xf>
    <xf numFmtId="164" fontId="23" fillId="0" borderId="2" xfId="3" applyNumberFormat="1" applyFont="1" applyBorder="1" applyProtection="1">
      <protection locked="0"/>
    </xf>
    <xf numFmtId="164" fontId="23" fillId="0" borderId="52" xfId="3" applyNumberFormat="1" applyFont="1" applyBorder="1" applyProtection="1">
      <protection locked="0"/>
    </xf>
    <xf numFmtId="10" fontId="23" fillId="0" borderId="56" xfId="1" applyNumberFormat="1" applyFont="1" applyBorder="1" applyAlignment="1" applyProtection="1">
      <alignment horizontal="center"/>
      <protection locked="0"/>
    </xf>
    <xf numFmtId="10" fontId="23" fillId="0" borderId="8" xfId="1" applyNumberFormat="1" applyFont="1" applyBorder="1" applyAlignment="1" applyProtection="1">
      <alignment horizontal="center"/>
      <protection locked="0"/>
    </xf>
    <xf numFmtId="0" fontId="23" fillId="0" borderId="21" xfId="0" applyFont="1" applyBorder="1" applyProtection="1">
      <protection locked="0"/>
    </xf>
    <xf numFmtId="164" fontId="23" fillId="0" borderId="20" xfId="3" applyNumberFormat="1" applyFont="1" applyBorder="1" applyProtection="1">
      <protection locked="0"/>
    </xf>
    <xf numFmtId="164" fontId="23" fillId="0" borderId="53" xfId="3" applyNumberFormat="1" applyFont="1" applyBorder="1" applyProtection="1">
      <protection locked="0"/>
    </xf>
    <xf numFmtId="10" fontId="23" fillId="0" borderId="22" xfId="1" applyNumberFormat="1" applyFont="1" applyBorder="1" applyAlignment="1" applyProtection="1">
      <alignment horizontal="center"/>
      <protection locked="0"/>
    </xf>
    <xf numFmtId="0" fontId="24" fillId="7" borderId="12" xfId="0" applyFont="1" applyFill="1" applyBorder="1" applyProtection="1">
      <protection locked="0"/>
    </xf>
    <xf numFmtId="164" fontId="24" fillId="7" borderId="1" xfId="3" applyNumberFormat="1" applyFont="1" applyFill="1" applyBorder="1" applyProtection="1">
      <protection locked="0"/>
    </xf>
    <xf numFmtId="164" fontId="24" fillId="7" borderId="13" xfId="3" applyNumberFormat="1" applyFont="1" applyFill="1" applyBorder="1" applyProtection="1">
      <protection locked="0"/>
    </xf>
    <xf numFmtId="10" fontId="24" fillId="7" borderId="56" xfId="1" applyNumberFormat="1" applyFont="1" applyFill="1" applyBorder="1" applyAlignment="1" applyProtection="1">
      <alignment horizontal="center"/>
      <protection locked="0"/>
    </xf>
    <xf numFmtId="10" fontId="24" fillId="7" borderId="1" xfId="1" applyNumberFormat="1" applyFont="1" applyFill="1" applyBorder="1" applyAlignment="1" applyProtection="1">
      <alignment horizontal="center"/>
      <protection locked="0"/>
    </xf>
    <xf numFmtId="0" fontId="23" fillId="0" borderId="15" xfId="0" applyFont="1" applyBorder="1" applyProtection="1">
      <protection locked="0"/>
    </xf>
    <xf numFmtId="164" fontId="23" fillId="0" borderId="16" xfId="3" applyNumberFormat="1" applyFont="1" applyBorder="1" applyProtection="1">
      <protection locked="0"/>
    </xf>
    <xf numFmtId="164" fontId="23" fillId="0" borderId="54" xfId="3" applyNumberFormat="1" applyFont="1" applyBorder="1" applyProtection="1">
      <protection locked="0"/>
    </xf>
    <xf numFmtId="10" fontId="23" fillId="0" borderId="33" xfId="1" applyNumberFormat="1" applyFont="1" applyBorder="1" applyAlignment="1" applyProtection="1">
      <alignment horizontal="center"/>
      <protection locked="0"/>
    </xf>
    <xf numFmtId="0" fontId="24" fillId="8" borderId="12" xfId="0" applyFont="1" applyFill="1" applyBorder="1" applyProtection="1">
      <protection locked="0"/>
    </xf>
    <xf numFmtId="164" fontId="24" fillId="8" borderId="1" xfId="3" applyNumberFormat="1" applyFont="1" applyFill="1" applyBorder="1" applyProtection="1">
      <protection locked="0"/>
    </xf>
    <xf numFmtId="164" fontId="24" fillId="8" borderId="13" xfId="3" applyNumberFormat="1" applyFont="1" applyFill="1" applyBorder="1" applyProtection="1">
      <protection locked="0"/>
    </xf>
    <xf numFmtId="10" fontId="24" fillId="8" borderId="56" xfId="1" applyNumberFormat="1" applyFont="1" applyFill="1" applyBorder="1" applyAlignment="1" applyProtection="1">
      <alignment horizontal="center"/>
      <protection locked="0"/>
    </xf>
    <xf numFmtId="10" fontId="24" fillId="8" borderId="1" xfId="1" applyNumberFormat="1" applyFont="1" applyFill="1" applyBorder="1" applyAlignment="1" applyProtection="1">
      <alignment horizontal="center"/>
      <protection locked="0"/>
    </xf>
    <xf numFmtId="0" fontId="23" fillId="0" borderId="9" xfId="0" applyFont="1" applyBorder="1" applyProtection="1">
      <protection locked="0"/>
    </xf>
    <xf numFmtId="164" fontId="23" fillId="0" borderId="10" xfId="3" applyNumberFormat="1" applyFont="1" applyBorder="1" applyProtection="1">
      <protection locked="0"/>
    </xf>
    <xf numFmtId="164" fontId="23" fillId="0" borderId="59" xfId="3" applyNumberFormat="1" applyFont="1" applyBorder="1" applyProtection="1">
      <protection locked="0"/>
    </xf>
    <xf numFmtId="10" fontId="23" fillId="0" borderId="57" xfId="1" applyNumberFormat="1" applyFont="1" applyBorder="1" applyAlignment="1" applyProtection="1">
      <alignment horizontal="center"/>
      <protection locked="0"/>
    </xf>
    <xf numFmtId="10" fontId="23" fillId="0" borderId="11" xfId="1" applyNumberFormat="1" applyFont="1" applyBorder="1" applyAlignment="1" applyProtection="1">
      <alignment horizontal="center"/>
      <protection locked="0"/>
    </xf>
    <xf numFmtId="0" fontId="6" fillId="7" borderId="12" xfId="0" applyFont="1" applyFill="1" applyBorder="1" applyAlignment="1" applyProtection="1">
      <alignment horizontal="center"/>
      <protection locked="0"/>
    </xf>
    <xf numFmtId="0" fontId="6" fillId="7" borderId="14" xfId="0" applyFont="1" applyFill="1" applyBorder="1" applyAlignment="1" applyProtection="1">
      <alignment horizontal="center"/>
      <protection locked="0"/>
    </xf>
    <xf numFmtId="0" fontId="7" fillId="7" borderId="12" xfId="2" applyFill="1" applyBorder="1" applyAlignment="1" applyProtection="1">
      <alignment horizontal="center"/>
      <protection locked="0"/>
    </xf>
    <xf numFmtId="0" fontId="7" fillId="7" borderId="14" xfId="2" applyFill="1" applyBorder="1" applyAlignment="1" applyProtection="1">
      <alignment horizontal="center"/>
      <protection locked="0"/>
    </xf>
    <xf numFmtId="0" fontId="7" fillId="7" borderId="13" xfId="2" applyFill="1" applyBorder="1" applyAlignment="1" applyProtection="1">
      <alignment horizontal="center"/>
      <protection locked="0"/>
    </xf>
    <xf numFmtId="0" fontId="17" fillId="6" borderId="12" xfId="0" applyFont="1" applyFill="1" applyBorder="1" applyAlignment="1" applyProtection="1">
      <alignment horizontal="center"/>
      <protection locked="0"/>
    </xf>
    <xf numFmtId="0" fontId="17" fillId="6" borderId="13" xfId="0" applyFont="1" applyFill="1" applyBorder="1" applyAlignment="1" applyProtection="1">
      <alignment horizontal="center"/>
      <protection locked="0"/>
    </xf>
    <xf numFmtId="0" fontId="17" fillId="6" borderId="14" xfId="0" applyFont="1" applyFill="1" applyBorder="1" applyAlignment="1" applyProtection="1">
      <alignment horizontal="center"/>
      <protection locked="0"/>
    </xf>
    <xf numFmtId="0" fontId="9" fillId="5" borderId="12" xfId="0" applyFont="1" applyFill="1" applyBorder="1" applyAlignment="1" applyProtection="1">
      <alignment horizontal="left" vertical="top" wrapText="1"/>
      <protection locked="0"/>
    </xf>
    <xf numFmtId="0" fontId="9" fillId="5" borderId="13" xfId="0" applyFont="1" applyFill="1" applyBorder="1" applyAlignment="1" applyProtection="1">
      <alignment horizontal="left" vertical="top" wrapText="1"/>
      <protection locked="0"/>
    </xf>
    <xf numFmtId="0" fontId="9" fillId="5" borderId="14" xfId="0" applyFont="1" applyFill="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9" fillId="10" borderId="26" xfId="0" applyFont="1" applyFill="1" applyBorder="1" applyAlignment="1" applyProtection="1">
      <alignment horizontal="left" vertical="top" wrapText="1"/>
      <protection locked="0"/>
    </xf>
    <xf numFmtId="0" fontId="0" fillId="10" borderId="27" xfId="0" applyFill="1" applyBorder="1" applyAlignment="1" applyProtection="1">
      <alignment horizontal="left" vertical="top" wrapText="1"/>
      <protection locked="0"/>
    </xf>
    <xf numFmtId="0" fontId="0" fillId="10" borderId="28" xfId="0" applyFill="1" applyBorder="1" applyAlignment="1" applyProtection="1">
      <alignment horizontal="left" vertical="top" wrapText="1"/>
      <protection locked="0"/>
    </xf>
    <xf numFmtId="0" fontId="9" fillId="10" borderId="29" xfId="0" applyFont="1" applyFill="1" applyBorder="1" applyAlignment="1" applyProtection="1">
      <alignment horizontal="left" vertical="top" wrapText="1"/>
      <protection locked="0"/>
    </xf>
    <xf numFmtId="0" fontId="0" fillId="10" borderId="0" xfId="0" applyFill="1" applyBorder="1" applyAlignment="1" applyProtection="1">
      <alignment horizontal="left" vertical="top" wrapText="1"/>
      <protection locked="0"/>
    </xf>
    <xf numFmtId="0" fontId="0" fillId="10" borderId="51" xfId="0" applyFill="1" applyBorder="1" applyAlignment="1" applyProtection="1">
      <alignment horizontal="left" vertical="top" wrapText="1"/>
      <protection locked="0"/>
    </xf>
    <xf numFmtId="0" fontId="9" fillId="10" borderId="23" xfId="0" applyFont="1" applyFill="1" applyBorder="1" applyAlignment="1" applyProtection="1">
      <alignment horizontal="left" vertical="top" wrapText="1"/>
      <protection locked="0"/>
    </xf>
    <xf numFmtId="0" fontId="0" fillId="10" borderId="24" xfId="0" applyFill="1" applyBorder="1" applyAlignment="1" applyProtection="1">
      <alignment horizontal="left" vertical="top" wrapText="1"/>
      <protection locked="0"/>
    </xf>
    <xf numFmtId="0" fontId="0" fillId="10" borderId="25" xfId="0" applyFill="1" applyBorder="1" applyAlignment="1" applyProtection="1">
      <alignment horizontal="left" vertical="top" wrapText="1"/>
      <protection locked="0"/>
    </xf>
    <xf numFmtId="0" fontId="0" fillId="10" borderId="12" xfId="0" applyFill="1" applyBorder="1" applyAlignment="1" applyProtection="1">
      <alignment horizontal="left" vertical="top" wrapText="1"/>
      <protection locked="0"/>
    </xf>
    <xf numFmtId="0" fontId="0" fillId="10" borderId="13" xfId="0" applyFill="1" applyBorder="1" applyAlignment="1" applyProtection="1">
      <alignment horizontal="left" vertical="top" wrapText="1"/>
      <protection locked="0"/>
    </xf>
    <xf numFmtId="0" fontId="0" fillId="10" borderId="14" xfId="0" applyFill="1" applyBorder="1" applyAlignment="1" applyProtection="1">
      <alignment horizontal="left" vertical="top" wrapText="1"/>
      <protection locked="0"/>
    </xf>
    <xf numFmtId="0" fontId="7" fillId="6" borderId="12" xfId="2" applyFill="1" applyBorder="1" applyAlignment="1" applyProtection="1">
      <alignment horizontal="center" vertical="center" wrapText="1"/>
      <protection locked="0"/>
    </xf>
    <xf numFmtId="0" fontId="7" fillId="6" borderId="13" xfId="2" applyFill="1" applyBorder="1" applyAlignment="1" applyProtection="1">
      <alignment horizontal="center" vertical="center" wrapText="1"/>
      <protection locked="0"/>
    </xf>
    <xf numFmtId="0" fontId="23" fillId="10" borderId="12" xfId="0" applyFont="1" applyFill="1" applyBorder="1" applyAlignment="1" applyProtection="1">
      <alignment horizontal="left" vertical="top" wrapText="1"/>
      <protection locked="0"/>
    </xf>
    <xf numFmtId="0" fontId="23" fillId="10" borderId="13" xfId="0" applyFont="1" applyFill="1" applyBorder="1" applyAlignment="1" applyProtection="1">
      <alignment horizontal="left" vertical="top" wrapText="1"/>
      <protection locked="0"/>
    </xf>
    <xf numFmtId="0" fontId="23" fillId="10" borderId="14" xfId="0" applyFont="1" applyFill="1" applyBorder="1" applyAlignment="1" applyProtection="1">
      <alignment horizontal="left" vertical="top" wrapText="1"/>
      <protection locked="0"/>
    </xf>
    <xf numFmtId="0" fontId="21" fillId="6" borderId="12" xfId="0" applyFont="1" applyFill="1" applyBorder="1" applyAlignment="1" applyProtection="1">
      <alignment horizontal="center" vertical="center" wrapText="1"/>
      <protection locked="0"/>
    </xf>
    <xf numFmtId="0" fontId="21" fillId="6" borderId="13" xfId="0" applyFont="1" applyFill="1" applyBorder="1" applyAlignment="1" applyProtection="1">
      <alignment horizontal="center" vertical="center" wrapText="1"/>
      <protection locked="0"/>
    </xf>
    <xf numFmtId="0" fontId="21" fillId="6" borderId="14" xfId="0" applyFont="1" applyFill="1" applyBorder="1" applyAlignment="1" applyProtection="1">
      <alignment horizontal="center" vertical="center" wrapText="1"/>
      <protection locked="0"/>
    </xf>
    <xf numFmtId="0" fontId="21" fillId="11" borderId="12" xfId="0" applyFont="1" applyFill="1" applyBorder="1" applyAlignment="1" applyProtection="1">
      <alignment horizontal="center" vertical="center" wrapText="1"/>
      <protection locked="0"/>
    </xf>
    <xf numFmtId="0" fontId="21" fillId="11" borderId="13" xfId="0" applyFont="1" applyFill="1" applyBorder="1" applyAlignment="1" applyProtection="1">
      <alignment horizontal="center" vertical="center" wrapText="1"/>
      <protection locked="0"/>
    </xf>
    <xf numFmtId="0" fontId="21" fillId="11" borderId="14" xfId="0" applyFont="1" applyFill="1" applyBorder="1" applyAlignment="1" applyProtection="1">
      <alignment horizontal="center" vertical="center" wrapText="1"/>
      <protection locked="0"/>
    </xf>
    <xf numFmtId="0" fontId="8" fillId="6" borderId="12" xfId="0" applyFont="1" applyFill="1" applyBorder="1" applyAlignment="1" applyProtection="1">
      <alignment horizontal="center"/>
      <protection locked="0"/>
    </xf>
    <xf numFmtId="0" fontId="8" fillId="6" borderId="13" xfId="0" applyFont="1" applyFill="1" applyBorder="1" applyAlignment="1" applyProtection="1">
      <alignment horizontal="center"/>
      <protection locked="0"/>
    </xf>
    <xf numFmtId="0" fontId="8" fillId="6" borderId="14" xfId="0" applyFont="1" applyFill="1" applyBorder="1" applyAlignment="1" applyProtection="1">
      <alignment horizontal="center"/>
      <protection locked="0"/>
    </xf>
    <xf numFmtId="0" fontId="11" fillId="6" borderId="26" xfId="2" applyFont="1" applyFill="1" applyBorder="1" applyAlignment="1" applyProtection="1">
      <alignment horizontal="center"/>
      <protection locked="0"/>
    </xf>
    <xf numFmtId="0" fontId="11" fillId="6" borderId="27" xfId="2" applyFont="1" applyFill="1" applyBorder="1" applyAlignment="1" applyProtection="1">
      <alignment horizontal="center"/>
      <protection locked="0"/>
    </xf>
    <xf numFmtId="0" fontId="8" fillId="6" borderId="23" xfId="0" applyFont="1" applyFill="1" applyBorder="1" applyAlignment="1" applyProtection="1">
      <alignment horizontal="center"/>
      <protection locked="0"/>
    </xf>
    <xf numFmtId="0" fontId="8" fillId="6" borderId="24" xfId="0" applyFont="1" applyFill="1" applyBorder="1" applyAlignment="1" applyProtection="1">
      <alignment horizontal="center"/>
      <protection locked="0"/>
    </xf>
    <xf numFmtId="0" fontId="8" fillId="6" borderId="0" xfId="0" applyFont="1" applyFill="1" applyBorder="1" applyAlignment="1" applyProtection="1">
      <alignment horizontal="center"/>
      <protection locked="0"/>
    </xf>
    <xf numFmtId="0" fontId="9" fillId="0" borderId="0" xfId="0" applyFont="1" applyAlignment="1" applyProtection="1">
      <alignment horizontal="left" vertical="top" wrapText="1"/>
      <protection locked="0"/>
    </xf>
    <xf numFmtId="0" fontId="11" fillId="6" borderId="28" xfId="2" applyFont="1" applyFill="1" applyBorder="1" applyAlignment="1" applyProtection="1">
      <alignment horizontal="center"/>
      <protection locked="0"/>
    </xf>
    <xf numFmtId="0" fontId="8" fillId="6" borderId="25" xfId="0" applyFont="1" applyFill="1" applyBorder="1" applyAlignment="1" applyProtection="1">
      <alignment horizontal="center"/>
      <protection locked="0"/>
    </xf>
    <xf numFmtId="0" fontId="11" fillId="6" borderId="12" xfId="2" applyFont="1" applyFill="1" applyBorder="1" applyAlignment="1" applyProtection="1">
      <alignment horizontal="center"/>
      <protection locked="0"/>
    </xf>
    <xf numFmtId="0" fontId="11" fillId="6" borderId="13" xfId="2" applyFont="1" applyFill="1" applyBorder="1" applyAlignment="1" applyProtection="1">
      <alignment horizontal="center"/>
      <protection locked="0"/>
    </xf>
    <xf numFmtId="0" fontId="8" fillId="5" borderId="12" xfId="0" applyFont="1" applyFill="1" applyBorder="1" applyAlignment="1" applyProtection="1">
      <alignment horizontal="center"/>
      <protection locked="0"/>
    </xf>
    <xf numFmtId="0" fontId="8" fillId="5" borderId="13" xfId="0" applyFont="1" applyFill="1" applyBorder="1" applyAlignment="1" applyProtection="1">
      <alignment horizontal="center"/>
      <protection locked="0"/>
    </xf>
    <xf numFmtId="0" fontId="8" fillId="5" borderId="14" xfId="0" applyFont="1" applyFill="1" applyBorder="1" applyAlignment="1" applyProtection="1">
      <alignment horizontal="center"/>
      <protection locked="0"/>
    </xf>
    <xf numFmtId="0" fontId="12" fillId="6" borderId="12" xfId="0" applyFont="1" applyFill="1" applyBorder="1" applyAlignment="1" applyProtection="1">
      <alignment horizontal="center"/>
      <protection locked="0"/>
    </xf>
    <xf numFmtId="0" fontId="12" fillId="6" borderId="13" xfId="0" applyFont="1" applyFill="1" applyBorder="1" applyAlignment="1" applyProtection="1">
      <alignment horizontal="center"/>
      <protection locked="0"/>
    </xf>
    <xf numFmtId="0" fontId="9" fillId="0" borderId="12" xfId="0" applyFont="1"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11" fillId="6" borderId="14" xfId="2" applyFont="1" applyFill="1" applyBorder="1" applyAlignment="1" applyProtection="1">
      <alignment horizontal="center"/>
      <protection locked="0"/>
    </xf>
    <xf numFmtId="0" fontId="11" fillId="6" borderId="29" xfId="2" applyFont="1" applyFill="1" applyBorder="1" applyAlignment="1" applyProtection="1">
      <alignment horizontal="center" vertical="center" wrapText="1"/>
      <protection locked="0"/>
    </xf>
    <xf numFmtId="0" fontId="11" fillId="6" borderId="0" xfId="2" applyFont="1" applyFill="1" applyBorder="1" applyAlignment="1" applyProtection="1">
      <alignment horizontal="center" vertical="center" wrapText="1"/>
      <protection locked="0"/>
    </xf>
    <xf numFmtId="0" fontId="15" fillId="6" borderId="23" xfId="0" applyFont="1" applyFill="1" applyBorder="1" applyAlignment="1" applyProtection="1">
      <alignment horizontal="center"/>
      <protection locked="0"/>
    </xf>
    <xf numFmtId="0" fontId="15" fillId="6" borderId="24" xfId="0" applyFont="1" applyFill="1" applyBorder="1" applyAlignment="1" applyProtection="1">
      <alignment horizontal="center"/>
      <protection locked="0"/>
    </xf>
    <xf numFmtId="0" fontId="9" fillId="0" borderId="13" xfId="0" applyFont="1" applyBorder="1" applyAlignment="1" applyProtection="1">
      <alignment horizontal="left" vertical="top" wrapText="1"/>
      <protection locked="0"/>
    </xf>
    <xf numFmtId="0" fontId="9" fillId="0" borderId="14" xfId="0" applyFont="1" applyBorder="1" applyAlignment="1" applyProtection="1">
      <alignment horizontal="left" vertical="top" wrapText="1"/>
      <protection locked="0"/>
    </xf>
    <xf numFmtId="0" fontId="26" fillId="5" borderId="1" xfId="0" applyFont="1" applyFill="1" applyBorder="1" applyAlignment="1" applyProtection="1">
      <alignment horizontal="center"/>
      <protection locked="0"/>
    </xf>
    <xf numFmtId="0" fontId="27" fillId="5" borderId="1" xfId="0" applyFont="1" applyFill="1" applyBorder="1" applyAlignment="1" applyProtection="1">
      <alignment horizontal="center"/>
      <protection locked="0"/>
    </xf>
  </cellXfs>
  <cellStyles count="6">
    <cellStyle name="Hipervínculo" xfId="2" builtinId="8"/>
    <cellStyle name="Millares" xfId="3" builtinId="3"/>
    <cellStyle name="Millares [0]" xfId="4" builtinId="6"/>
    <cellStyle name="Normal" xfId="0" builtinId="0"/>
    <cellStyle name="Normal 2" xfId="5"/>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0.15717663507495647"/>
          <c:y val="0.16464245220468518"/>
          <c:w val="0.76067352513411712"/>
          <c:h val="0.74545351113621994"/>
        </c:manualLayout>
      </c:layout>
      <c:pie3DChart>
        <c:varyColors val="1"/>
        <c:ser>
          <c:idx val="2"/>
          <c:order val="2"/>
          <c:tx>
            <c:strRef>
              <c:f>COBERTURA!$J$5</c:f>
              <c:strCache>
                <c:ptCount val="1"/>
                <c:pt idx="0">
                  <c:v>% CUMPLIMIENTO</c:v>
                </c:pt>
              </c:strCache>
            </c:strRef>
          </c:tx>
          <c:explosion val="25"/>
          <c:dLbls>
            <c:dLbl>
              <c:idx val="0"/>
              <c:layout>
                <c:manualLayout>
                  <c:x val="-0.11163003925845842"/>
                  <c:y val="-4.2280516565864047E-2"/>
                </c:manualLayout>
              </c:layout>
              <c:showLegendKey val="0"/>
              <c:showVal val="1"/>
              <c:showCatName val="1"/>
              <c:showSerName val="0"/>
              <c:showPercent val="0"/>
              <c:showBubbleSize val="0"/>
            </c:dLbl>
            <c:dLbl>
              <c:idx val="7"/>
              <c:layout>
                <c:manualLayout>
                  <c:x val="0.11549146812946583"/>
                  <c:y val="1.6209488759557231E-2"/>
                </c:manualLayout>
              </c:layout>
              <c:showLegendKey val="0"/>
              <c:showVal val="1"/>
              <c:showCatName val="1"/>
              <c:showSerName val="0"/>
              <c:showPercent val="0"/>
              <c:showBubbleSize val="0"/>
            </c:dLbl>
            <c:txPr>
              <a:bodyPr/>
              <a:lstStyle/>
              <a:p>
                <a:pPr>
                  <a:defRPr sz="700">
                    <a:latin typeface="Arial Black" pitchFamily="34" charset="0"/>
                  </a:defRPr>
                </a:pPr>
                <a:endParaRPr lang="es-ES"/>
              </a:p>
            </c:txPr>
            <c:showLegendKey val="0"/>
            <c:showVal val="1"/>
            <c:showCatName val="1"/>
            <c:showSerName val="0"/>
            <c:showPercent val="0"/>
            <c:showBubbleSize val="0"/>
            <c:showLeaderLines val="1"/>
          </c:dLbls>
          <c:cat>
            <c:strRef>
              <c:f>COBERTURA!$G$6:$G$14</c:f>
              <c:strCache>
                <c:ptCount val="9"/>
                <c:pt idx="0">
                  <c:v>TRANSPORTE AÉREO PASAJEROS REGULAR NACIONAL</c:v>
                </c:pt>
                <c:pt idx="1">
                  <c:v>TRANSPORTE AÉREO PASAJEROS REGULAR INTRNACIONAL</c:v>
                </c:pt>
                <c:pt idx="2">
                  <c:v>TRANSPORTE AÉREO CARGA NACIONAL</c:v>
                </c:pt>
                <c:pt idx="3">
                  <c:v>TRANASPORTE AÉREO CARGA INTERNACIONAL</c:v>
                </c:pt>
                <c:pt idx="4">
                  <c:v>TRANSPORTE AÉREO  COMERCIAL REGIONAL</c:v>
                </c:pt>
                <c:pt idx="5">
                  <c:v>TRANSPORTE AÉREO ESPECIAL DE CARGA</c:v>
                </c:pt>
                <c:pt idx="6">
                  <c:v>TRANSPORTE AÉREO  NO REGULAR  -AEROTAXIS</c:v>
                </c:pt>
                <c:pt idx="7">
                  <c:v>TRABAJOS AÉREOS ESPECIALES - AVIACION AGRICOLA</c:v>
                </c:pt>
                <c:pt idx="8">
                  <c:v>TRABAJOS AÉREOS ESPECIALES: (Publicidad, aerofotografía, ambulancia, etc.)</c:v>
                </c:pt>
              </c:strCache>
            </c:strRef>
          </c:cat>
          <c:val>
            <c:numRef>
              <c:f>COBERTURA!$J$6:$J$14</c:f>
              <c:numCache>
                <c:formatCode>0%</c:formatCode>
                <c:ptCount val="9"/>
                <c:pt idx="0">
                  <c:v>1</c:v>
                </c:pt>
                <c:pt idx="1">
                  <c:v>1</c:v>
                </c:pt>
                <c:pt idx="2">
                  <c:v>1</c:v>
                </c:pt>
                <c:pt idx="3">
                  <c:v>0.75</c:v>
                </c:pt>
                <c:pt idx="4">
                  <c:v>0.66666666666666663</c:v>
                </c:pt>
                <c:pt idx="5">
                  <c:v>0</c:v>
                </c:pt>
                <c:pt idx="6">
                  <c:v>0.96491228070175439</c:v>
                </c:pt>
                <c:pt idx="7">
                  <c:v>0.86046511627906974</c:v>
                </c:pt>
                <c:pt idx="8">
                  <c:v>1</c:v>
                </c:pt>
              </c:numCache>
            </c:numRef>
          </c:val>
        </c:ser>
        <c:ser>
          <c:idx val="1"/>
          <c:order val="1"/>
          <c:tx>
            <c:strRef>
              <c:f>COBERTURA!$I$5</c:f>
              <c:strCache>
                <c:ptCount val="1"/>
                <c:pt idx="0">
                  <c:v>TOTAL EMPRESAS VIGENTES</c:v>
                </c:pt>
              </c:strCache>
            </c:strRef>
          </c:tx>
          <c:explosion val="25"/>
          <c:dLbls>
            <c:showLegendKey val="0"/>
            <c:showVal val="1"/>
            <c:showCatName val="1"/>
            <c:showSerName val="0"/>
            <c:showPercent val="0"/>
            <c:showBubbleSize val="0"/>
            <c:showLeaderLines val="1"/>
          </c:dLbls>
          <c:cat>
            <c:strRef>
              <c:f>COBERTURA!$G$6:$G$14</c:f>
              <c:strCache>
                <c:ptCount val="9"/>
                <c:pt idx="0">
                  <c:v>TRANSPORTE AÉREO PASAJEROS REGULAR NACIONAL</c:v>
                </c:pt>
                <c:pt idx="1">
                  <c:v>TRANSPORTE AÉREO PASAJEROS REGULAR INTRNACIONAL</c:v>
                </c:pt>
                <c:pt idx="2">
                  <c:v>TRANSPORTE AÉREO CARGA NACIONAL</c:v>
                </c:pt>
                <c:pt idx="3">
                  <c:v>TRANASPORTE AÉREO CARGA INTERNACIONAL</c:v>
                </c:pt>
                <c:pt idx="4">
                  <c:v>TRANSPORTE AÉREO  COMERCIAL REGIONAL</c:v>
                </c:pt>
                <c:pt idx="5">
                  <c:v>TRANSPORTE AÉREO ESPECIAL DE CARGA</c:v>
                </c:pt>
                <c:pt idx="6">
                  <c:v>TRANSPORTE AÉREO  NO REGULAR  -AEROTAXIS</c:v>
                </c:pt>
                <c:pt idx="7">
                  <c:v>TRABAJOS AÉREOS ESPECIALES - AVIACION AGRICOLA</c:v>
                </c:pt>
                <c:pt idx="8">
                  <c:v>TRABAJOS AÉREOS ESPECIALES: (Publicidad, aerofotografía, ambulancia, etc.)</c:v>
                </c:pt>
              </c:strCache>
            </c:strRef>
          </c:cat>
          <c:val>
            <c:numRef>
              <c:f>COBERTURA!$I$6:$I$14</c:f>
              <c:numCache>
                <c:formatCode>General</c:formatCode>
                <c:ptCount val="9"/>
                <c:pt idx="0">
                  <c:v>6</c:v>
                </c:pt>
                <c:pt idx="1">
                  <c:v>28</c:v>
                </c:pt>
                <c:pt idx="2">
                  <c:v>9</c:v>
                </c:pt>
                <c:pt idx="3">
                  <c:v>12</c:v>
                </c:pt>
                <c:pt idx="4">
                  <c:v>3</c:v>
                </c:pt>
                <c:pt idx="5">
                  <c:v>0</c:v>
                </c:pt>
                <c:pt idx="6">
                  <c:v>57</c:v>
                </c:pt>
                <c:pt idx="7">
                  <c:v>43</c:v>
                </c:pt>
                <c:pt idx="8">
                  <c:v>7</c:v>
                </c:pt>
              </c:numCache>
            </c:numRef>
          </c:val>
        </c:ser>
        <c:ser>
          <c:idx val="0"/>
          <c:order val="0"/>
          <c:tx>
            <c:strRef>
              <c:f>COBERTURA!$H$5</c:f>
              <c:strCache>
                <c:ptCount val="1"/>
                <c:pt idx="0">
                  <c:v>No. EMPRE. PRESENTARON INFORME</c:v>
                </c:pt>
              </c:strCache>
            </c:strRef>
          </c:tx>
          <c:explosion val="25"/>
          <c:dLbls>
            <c:showLegendKey val="0"/>
            <c:showVal val="1"/>
            <c:showCatName val="1"/>
            <c:showSerName val="0"/>
            <c:showPercent val="0"/>
            <c:showBubbleSize val="0"/>
            <c:showLeaderLines val="1"/>
          </c:dLbls>
          <c:cat>
            <c:strRef>
              <c:f>COBERTURA!$G$6:$G$14</c:f>
              <c:strCache>
                <c:ptCount val="9"/>
                <c:pt idx="0">
                  <c:v>TRANSPORTE AÉREO PASAJEROS REGULAR NACIONAL</c:v>
                </c:pt>
                <c:pt idx="1">
                  <c:v>TRANSPORTE AÉREO PASAJEROS REGULAR INTRNACIONAL</c:v>
                </c:pt>
                <c:pt idx="2">
                  <c:v>TRANSPORTE AÉREO CARGA NACIONAL</c:v>
                </c:pt>
                <c:pt idx="3">
                  <c:v>TRANASPORTE AÉREO CARGA INTERNACIONAL</c:v>
                </c:pt>
                <c:pt idx="4">
                  <c:v>TRANSPORTE AÉREO  COMERCIAL REGIONAL</c:v>
                </c:pt>
                <c:pt idx="5">
                  <c:v>TRANSPORTE AÉREO ESPECIAL DE CARGA</c:v>
                </c:pt>
                <c:pt idx="6">
                  <c:v>TRANSPORTE AÉREO  NO REGULAR  -AEROTAXIS</c:v>
                </c:pt>
                <c:pt idx="7">
                  <c:v>TRABAJOS AÉREOS ESPECIALES - AVIACION AGRICOLA</c:v>
                </c:pt>
                <c:pt idx="8">
                  <c:v>TRABAJOS AÉREOS ESPECIALES: (Publicidad, aerofotografía, ambulancia, etc.)</c:v>
                </c:pt>
              </c:strCache>
            </c:strRef>
          </c:cat>
          <c:val>
            <c:numRef>
              <c:f>COBERTURA!$H$6:$H$14</c:f>
              <c:numCache>
                <c:formatCode>General</c:formatCode>
                <c:ptCount val="9"/>
                <c:pt idx="0">
                  <c:v>6</c:v>
                </c:pt>
                <c:pt idx="1">
                  <c:v>28</c:v>
                </c:pt>
                <c:pt idx="2">
                  <c:v>9</c:v>
                </c:pt>
                <c:pt idx="3">
                  <c:v>9</c:v>
                </c:pt>
                <c:pt idx="4">
                  <c:v>2</c:v>
                </c:pt>
                <c:pt idx="5">
                  <c:v>0</c:v>
                </c:pt>
                <c:pt idx="6">
                  <c:v>55</c:v>
                </c:pt>
                <c:pt idx="7">
                  <c:v>37</c:v>
                </c:pt>
                <c:pt idx="8">
                  <c:v>7</c:v>
                </c:pt>
              </c:numCache>
            </c:numRef>
          </c:val>
        </c:ser>
        <c:dLbls>
          <c:showLegendKey val="0"/>
          <c:showVal val="1"/>
          <c:showCatName val="1"/>
          <c:showSerName val="0"/>
          <c:showPercent val="0"/>
          <c:showBubbleSize val="0"/>
          <c:showLeaderLines val="1"/>
        </c:dLbls>
      </c:pie3DChart>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32"/>
    </mc:Choice>
    <mc:Fallback>
      <c:style val="32"/>
    </mc:Fallback>
  </mc:AlternateContent>
  <c:chart>
    <c:autoTitleDeleted val="1"/>
    <c:plotArea>
      <c:layout>
        <c:manualLayout>
          <c:layoutTarget val="inner"/>
          <c:xMode val="edge"/>
          <c:yMode val="edge"/>
          <c:x val="9.4029407038405913E-2"/>
          <c:y val="2.9235894206810848E-2"/>
          <c:w val="0.87875970860785257"/>
          <c:h val="0.94152821158637834"/>
        </c:manualLayout>
      </c:layout>
      <c:barChart>
        <c:barDir val="col"/>
        <c:grouping val="clustered"/>
        <c:varyColors val="0"/>
        <c:ser>
          <c:idx val="0"/>
          <c:order val="0"/>
          <c:tx>
            <c:strRef>
              <c:f>'%  PARTICIPACION Y VARIACION '!$I$4</c:f>
              <c:strCache>
                <c:ptCount val="1"/>
                <c:pt idx="0">
                  <c:v>VARIACIÓN %</c:v>
                </c:pt>
              </c:strCache>
            </c:strRef>
          </c:tx>
          <c:invertIfNegative val="0"/>
          <c:dLbls>
            <c:dLbl>
              <c:idx val="1"/>
              <c:layout>
                <c:manualLayout>
                  <c:x val="5.1020408163265302E-3"/>
                  <c:y val="0.24016891000263921"/>
                </c:manualLayout>
              </c:layout>
              <c:showLegendKey val="0"/>
              <c:showVal val="1"/>
              <c:showCatName val="0"/>
              <c:showSerName val="0"/>
              <c:showPercent val="0"/>
              <c:showBubbleSize val="0"/>
            </c:dLbl>
            <c:dLbl>
              <c:idx val="4"/>
              <c:layout>
                <c:manualLayout>
                  <c:x val="3.4013605442177494E-3"/>
                  <c:y val="0.11612562681446292"/>
                </c:manualLayout>
              </c:layout>
              <c:showLegendKey val="0"/>
              <c:showVal val="1"/>
              <c:showCatName val="0"/>
              <c:showSerName val="0"/>
              <c:showPercent val="0"/>
              <c:showBubbleSize val="0"/>
            </c:dLbl>
            <c:dLbl>
              <c:idx val="5"/>
              <c:layout>
                <c:manualLayout>
                  <c:x val="6.8027210884353739E-3"/>
                  <c:y val="7.9176563737133804E-2"/>
                </c:manualLayout>
              </c:layout>
              <c:showLegendKey val="0"/>
              <c:showVal val="1"/>
              <c:showCatName val="0"/>
              <c:showSerName val="0"/>
              <c:showPercent val="0"/>
              <c:showBubbleSize val="0"/>
            </c:dLbl>
            <c:dLbl>
              <c:idx val="6"/>
              <c:layout>
                <c:manualLayout>
                  <c:x val="5.1020408163265302E-3"/>
                  <c:y val="7.3898126154658322E-2"/>
                </c:manualLayout>
              </c:layout>
              <c:showLegendKey val="0"/>
              <c:showVal val="1"/>
              <c:showCatName val="0"/>
              <c:showSerName val="0"/>
              <c:showPercent val="0"/>
              <c:showBubbleSize val="0"/>
            </c:dLbl>
            <c:dLbl>
              <c:idx val="7"/>
              <c:layout>
                <c:manualLayout>
                  <c:x val="-5.1020408163265302E-3"/>
                  <c:y val="6.8619688572182633E-2"/>
                </c:manualLayout>
              </c:layout>
              <c:showLegendKey val="0"/>
              <c:showVal val="1"/>
              <c:showCatName val="0"/>
              <c:showSerName val="0"/>
              <c:showPercent val="0"/>
              <c:showBubbleSize val="0"/>
            </c:dLbl>
            <c:dLbl>
              <c:idx val="10"/>
              <c:tx>
                <c:rich>
                  <a:bodyPr/>
                  <a:lstStyle/>
                  <a:p>
                    <a:r>
                      <a:rPr lang="en-US" b="1"/>
                      <a:t>70.11%</a:t>
                    </a:r>
                    <a:endParaRPr lang="en-US"/>
                  </a:p>
                </c:rich>
              </c:tx>
              <c:showLegendKey val="0"/>
              <c:showVal val="1"/>
              <c:showCatName val="0"/>
              <c:showSerName val="1"/>
              <c:showPercent val="0"/>
              <c:showBubbleSize val="0"/>
            </c:dLbl>
            <c:txPr>
              <a:bodyPr/>
              <a:lstStyle/>
              <a:p>
                <a:pPr>
                  <a:defRPr b="1"/>
                </a:pPr>
                <a:endParaRPr lang="es-ES"/>
              </a:p>
            </c:txPr>
            <c:showLegendKey val="0"/>
            <c:showVal val="1"/>
            <c:showCatName val="0"/>
            <c:showSerName val="0"/>
            <c:showPercent val="0"/>
            <c:showBubbleSize val="0"/>
            <c:showLeaderLines val="0"/>
          </c:dLbls>
          <c:cat>
            <c:strRef>
              <c:f>'%  PARTICIPACION Y VARIACION '!$H$5:$H$15</c:f>
              <c:strCache>
                <c:ptCount val="11"/>
                <c:pt idx="0">
                  <c:v>TRIPULACION </c:v>
                </c:pt>
                <c:pt idx="1">
                  <c:v>SEGUROS</c:v>
                </c:pt>
                <c:pt idx="2">
                  <c:v>SERV. AERON.</c:v>
                </c:pt>
                <c:pt idx="3">
                  <c:v>MANTENIMIENTO</c:v>
                </c:pt>
                <c:pt idx="4">
                  <c:v>SERV. A PAX</c:v>
                </c:pt>
                <c:pt idx="5">
                  <c:v>COMBUSTIBLE</c:v>
                </c:pt>
                <c:pt idx="6">
                  <c:v>DEPRECIACIÓN</c:v>
                </c:pt>
                <c:pt idx="7">
                  <c:v>ARRIENDO</c:v>
                </c:pt>
                <c:pt idx="8">
                  <c:v>ADMINISTRACIÓN</c:v>
                </c:pt>
                <c:pt idx="9">
                  <c:v>VENTAS</c:v>
                </c:pt>
                <c:pt idx="10">
                  <c:v>FINANCIERO</c:v>
                </c:pt>
              </c:strCache>
            </c:strRef>
          </c:cat>
          <c:val>
            <c:numRef>
              <c:f>'%  PARTICIPACION Y VARIACION '!$I$5:$I$15</c:f>
              <c:numCache>
                <c:formatCode>0.00%</c:formatCode>
                <c:ptCount val="11"/>
                <c:pt idx="0">
                  <c:v>0.26691407214752716</c:v>
                </c:pt>
                <c:pt idx="1">
                  <c:v>-0.28724382271859994</c:v>
                </c:pt>
                <c:pt idx="2">
                  <c:v>0.36419770957060815</c:v>
                </c:pt>
                <c:pt idx="3">
                  <c:v>0.46197344805798313</c:v>
                </c:pt>
                <c:pt idx="4">
                  <c:v>-8.1823315391570728E-2</c:v>
                </c:pt>
                <c:pt idx="5">
                  <c:v>-4.2066236297023774E-2</c:v>
                </c:pt>
                <c:pt idx="6">
                  <c:v>-0.5336694342059134</c:v>
                </c:pt>
                <c:pt idx="7">
                  <c:v>-2.1200470294938656E-2</c:v>
                </c:pt>
                <c:pt idx="8">
                  <c:v>5.0598952473391634E-2</c:v>
                </c:pt>
                <c:pt idx="9">
                  <c:v>1.2086032414689196E-2</c:v>
                </c:pt>
                <c:pt idx="10">
                  <c:v>0.70110398311546707</c:v>
                </c:pt>
              </c:numCache>
            </c:numRef>
          </c:val>
        </c:ser>
        <c:dLbls>
          <c:showLegendKey val="0"/>
          <c:showVal val="0"/>
          <c:showCatName val="0"/>
          <c:showSerName val="0"/>
          <c:showPercent val="0"/>
          <c:showBubbleSize val="0"/>
        </c:dLbls>
        <c:gapWidth val="150"/>
        <c:axId val="68614016"/>
        <c:axId val="68615552"/>
      </c:barChart>
      <c:catAx>
        <c:axId val="68614016"/>
        <c:scaling>
          <c:orientation val="minMax"/>
        </c:scaling>
        <c:delete val="0"/>
        <c:axPos val="b"/>
        <c:majorTickMark val="none"/>
        <c:minorTickMark val="none"/>
        <c:tickLblPos val="nextTo"/>
        <c:txPr>
          <a:bodyPr/>
          <a:lstStyle/>
          <a:p>
            <a:pPr>
              <a:defRPr sz="800"/>
            </a:pPr>
            <a:endParaRPr lang="es-ES"/>
          </a:p>
        </c:txPr>
        <c:crossAx val="68615552"/>
        <c:crosses val="autoZero"/>
        <c:auto val="1"/>
        <c:lblAlgn val="ctr"/>
        <c:lblOffset val="100"/>
        <c:noMultiLvlLbl val="0"/>
      </c:catAx>
      <c:valAx>
        <c:axId val="68615552"/>
        <c:scaling>
          <c:orientation val="minMax"/>
        </c:scaling>
        <c:delete val="0"/>
        <c:axPos val="l"/>
        <c:majorGridlines>
          <c:spPr>
            <a:ln w="38100" cap="flat" cmpd="sng" algn="ctr">
              <a:solidFill>
                <a:schemeClr val="accent3"/>
              </a:solidFill>
              <a:prstDash val="solid"/>
            </a:ln>
            <a:effectLst>
              <a:outerShdw blurRad="40000" dist="23000" dir="5400000" rotWithShape="0">
                <a:srgbClr val="000000">
                  <a:alpha val="35000"/>
                </a:srgbClr>
              </a:outerShdw>
            </a:effectLst>
          </c:spPr>
        </c:majorGridlines>
        <c:numFmt formatCode="0.00%" sourceLinked="1"/>
        <c:majorTickMark val="none"/>
        <c:minorTickMark val="none"/>
        <c:tickLblPos val="nextTo"/>
        <c:crossAx val="68614016"/>
        <c:crosses val="autoZero"/>
        <c:crossBetween val="between"/>
      </c:valAx>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atMod val="105000"/>
            </a:schemeClr>
          </a:solidFill>
          <a:prstDash val="solid"/>
        </a:ln>
        <a:effectLst>
          <a:outerShdw blurRad="40000" dist="20000" dir="5400000" rotWithShape="0">
            <a:srgbClr val="000000">
              <a:alpha val="38000"/>
            </a:srgbClr>
          </a:outerShdw>
        </a:effectLst>
      </c:spPr>
    </c:plotArea>
    <c:plotVisOnly val="1"/>
    <c:dispBlanksAs val="gap"/>
    <c:showDLblsOverMax val="0"/>
  </c:chart>
  <c:spPr>
    <a:solidFill>
      <a:schemeClr val="lt1"/>
    </a:solidFill>
    <a:ln w="25400" cap="flat" cmpd="sng" algn="ctr">
      <a:solidFill>
        <a:schemeClr val="accent6"/>
      </a:solidFill>
      <a:prstDash val="solid"/>
    </a:ln>
    <a:effectLst/>
  </c:spPr>
  <c:txPr>
    <a:bodyPr/>
    <a:lstStyle/>
    <a:p>
      <a:pPr>
        <a:defRPr>
          <a:solidFill>
            <a:schemeClr val="dk1"/>
          </a:solidFill>
          <a:latin typeface="+mn-lt"/>
          <a:ea typeface="+mn-ea"/>
          <a:cs typeface="+mn-cs"/>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8.4771641852118149E-2"/>
          <c:y val="0.10266058610143612"/>
          <c:w val="0.83416866878277185"/>
          <c:h val="0.81189053175581971"/>
        </c:manualLayout>
      </c:layout>
      <c:pie3DChart>
        <c:varyColors val="1"/>
        <c:ser>
          <c:idx val="0"/>
          <c:order val="0"/>
          <c:tx>
            <c:strRef>
              <c:f>'%  PARTICIPACION Y VARIACION '!$B$27</c:f>
              <c:strCache>
                <c:ptCount val="1"/>
                <c:pt idx="0">
                  <c:v>PARTICIPACIÓN</c:v>
                </c:pt>
              </c:strCache>
            </c:strRef>
          </c:tx>
          <c:dLbls>
            <c:dLbl>
              <c:idx val="4"/>
              <c:layout>
                <c:manualLayout>
                  <c:x val="-7.1126270686097421E-4"/>
                  <c:y val="-0.13185927060322278"/>
                </c:manualLayout>
              </c:layout>
              <c:showLegendKey val="0"/>
              <c:showVal val="1"/>
              <c:showCatName val="1"/>
              <c:showSerName val="0"/>
              <c:showPercent val="0"/>
              <c:showBubbleSize val="0"/>
            </c:dLbl>
            <c:dLbl>
              <c:idx val="5"/>
              <c:layout>
                <c:manualLayout>
                  <c:x val="-0.17750673704762407"/>
                  <c:y val="-0.35406440158835567"/>
                </c:manualLayout>
              </c:layout>
              <c:showLegendKey val="0"/>
              <c:showVal val="1"/>
              <c:showCatName val="1"/>
              <c:showSerName val="0"/>
              <c:showPercent val="0"/>
              <c:showBubbleSize val="0"/>
            </c:dLbl>
            <c:dLbl>
              <c:idx val="6"/>
              <c:layout>
                <c:manualLayout>
                  <c:x val="4.2611680082305974E-2"/>
                  <c:y val="2.3093498854811823E-3"/>
                </c:manualLayout>
              </c:layout>
              <c:showLegendKey val="0"/>
              <c:showVal val="1"/>
              <c:showCatName val="1"/>
              <c:showSerName val="0"/>
              <c:showPercent val="0"/>
              <c:showBubbleSize val="0"/>
            </c:dLbl>
            <c:dLbl>
              <c:idx val="7"/>
              <c:layout>
                <c:manualLayout>
                  <c:x val="0.15119985983427464"/>
                  <c:y val="-0.19201259481119076"/>
                </c:manualLayout>
              </c:layout>
              <c:showLegendKey val="0"/>
              <c:showVal val="1"/>
              <c:showCatName val="1"/>
              <c:showSerName val="0"/>
              <c:showPercent val="0"/>
              <c:showBubbleSize val="0"/>
            </c:dLbl>
            <c:txPr>
              <a:bodyPr/>
              <a:lstStyle/>
              <a:p>
                <a:pPr>
                  <a:defRPr sz="800" b="1"/>
                </a:pPr>
                <a:endParaRPr lang="es-ES"/>
              </a:p>
            </c:txPr>
            <c:showLegendKey val="0"/>
            <c:showVal val="1"/>
            <c:showCatName val="1"/>
            <c:showSerName val="0"/>
            <c:showPercent val="0"/>
            <c:showBubbleSize val="0"/>
            <c:showLeaderLines val="1"/>
          </c:dLbls>
          <c:cat>
            <c:strRef>
              <c:f>'%  PARTICIPACION Y VARIACION '!$A$28:$A$38</c:f>
              <c:strCache>
                <c:ptCount val="11"/>
                <c:pt idx="0">
                  <c:v>TRIPULACION </c:v>
                </c:pt>
                <c:pt idx="1">
                  <c:v>SEGUROS</c:v>
                </c:pt>
                <c:pt idx="2">
                  <c:v>SERV. AERON.</c:v>
                </c:pt>
                <c:pt idx="3">
                  <c:v>MANTENIMIENTO</c:v>
                </c:pt>
                <c:pt idx="4">
                  <c:v>SERV. A PAX</c:v>
                </c:pt>
                <c:pt idx="5">
                  <c:v>COMBUSTIBLE</c:v>
                </c:pt>
                <c:pt idx="6">
                  <c:v>DEPRECIACIÓN</c:v>
                </c:pt>
                <c:pt idx="7">
                  <c:v>ARRIENDO</c:v>
                </c:pt>
                <c:pt idx="8">
                  <c:v>ADMINISTRACIÓN</c:v>
                </c:pt>
                <c:pt idx="9">
                  <c:v>VENTAS</c:v>
                </c:pt>
                <c:pt idx="10">
                  <c:v>FINANCIERO</c:v>
                </c:pt>
              </c:strCache>
            </c:strRef>
          </c:cat>
          <c:val>
            <c:numRef>
              <c:f>'%  PARTICIPACION Y VARIACION '!$B$28:$B$38</c:f>
              <c:numCache>
                <c:formatCode>0.00%</c:formatCode>
                <c:ptCount val="11"/>
                <c:pt idx="0">
                  <c:v>7.4653538296491823E-2</c:v>
                </c:pt>
                <c:pt idx="1">
                  <c:v>7.5640492635459453E-3</c:v>
                </c:pt>
                <c:pt idx="2">
                  <c:v>7.5787177832225799E-2</c:v>
                </c:pt>
                <c:pt idx="3">
                  <c:v>0.11027647044074039</c:v>
                </c:pt>
                <c:pt idx="4">
                  <c:v>2.7335731748787548E-2</c:v>
                </c:pt>
                <c:pt idx="5">
                  <c:v>0.30910353819254066</c:v>
                </c:pt>
                <c:pt idx="6">
                  <c:v>1.3784481336021415E-2</c:v>
                </c:pt>
                <c:pt idx="7">
                  <c:v>0.12168152629624132</c:v>
                </c:pt>
                <c:pt idx="8">
                  <c:v>0.11491769709584895</c:v>
                </c:pt>
                <c:pt idx="9">
                  <c:v>0.101175683668285</c:v>
                </c:pt>
                <c:pt idx="10">
                  <c:v>4.3720105829271064E-2</c:v>
                </c:pt>
              </c:numCache>
            </c:numRef>
          </c:val>
        </c:ser>
        <c:dLbls>
          <c:showLegendKey val="0"/>
          <c:showVal val="1"/>
          <c:showCatName val="1"/>
          <c:showSerName val="0"/>
          <c:showPercent val="0"/>
          <c:showBubbleSize val="0"/>
          <c:showLeaderLines val="1"/>
        </c:dLbls>
      </c:pie3DChart>
    </c:plotArea>
    <c:plotVisOnly val="1"/>
    <c:dispBlanksAs val="gap"/>
    <c:showDLblsOverMax val="0"/>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1</xdr:col>
      <xdr:colOff>6159844</xdr:colOff>
      <xdr:row>11</xdr:row>
      <xdr:rowOff>0</xdr:rowOff>
    </xdr:from>
    <xdr:ext cx="184730" cy="937629"/>
    <xdr:sp macro="" textlink="">
      <xdr:nvSpPr>
        <xdr:cNvPr id="2" name="1 Rectángulo"/>
        <xdr:cNvSpPr/>
      </xdr:nvSpPr>
      <xdr:spPr>
        <a:xfrm>
          <a:off x="6952324" y="2415355"/>
          <a:ext cx="184730" cy="937629"/>
        </a:xfrm>
        <a:prstGeom prst="rect">
          <a:avLst/>
        </a:prstGeom>
        <a:noFill/>
      </xdr:spPr>
      <xdr:txBody>
        <a:bodyPr wrap="none" lIns="91440" tIns="45720" rIns="91440" bIns="45720">
          <a:spAutoFit/>
        </a:bodyPr>
        <a:lstStyle/>
        <a:p>
          <a:pPr algn="ctr"/>
          <a:endParaRPr lang="es-ES" sz="5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7620</xdr:colOff>
      <xdr:row>3</xdr:row>
      <xdr:rowOff>68580</xdr:rowOff>
    </xdr:from>
    <xdr:to>
      <xdr:col>14</xdr:col>
      <xdr:colOff>0</xdr:colOff>
      <xdr:row>15</xdr:row>
      <xdr:rowOff>22860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45720</xdr:colOff>
      <xdr:row>2</xdr:row>
      <xdr:rowOff>156210</xdr:rowOff>
    </xdr:from>
    <xdr:to>
      <xdr:col>13</xdr:col>
      <xdr:colOff>906780</xdr:colOff>
      <xdr:row>20</xdr:row>
      <xdr:rowOff>220980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68580</xdr:colOff>
      <xdr:row>25</xdr:row>
      <xdr:rowOff>45720</xdr:rowOff>
    </xdr:from>
    <xdr:to>
      <xdr:col>5</xdr:col>
      <xdr:colOff>68580</xdr:colOff>
      <xdr:row>50</xdr:row>
      <xdr:rowOff>91440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opLeftCell="A7" workbookViewId="0">
      <selection activeCell="A19" sqref="A19:B24"/>
    </sheetView>
  </sheetViews>
  <sheetFormatPr baseColWidth="10" defaultRowHeight="13.8" x14ac:dyDescent="0.25"/>
  <cols>
    <col min="2" max="2" width="101.54296875" customWidth="1"/>
  </cols>
  <sheetData>
    <row r="1" spans="1:2" ht="25.05" customHeight="1" thickBot="1" x14ac:dyDescent="0.3">
      <c r="A1" s="299" t="s">
        <v>106</v>
      </c>
      <c r="B1" s="300"/>
    </row>
    <row r="2" spans="1:2" ht="25.05" customHeight="1" thickBot="1" x14ac:dyDescent="0.45">
      <c r="A2" s="2"/>
      <c r="B2" s="3"/>
    </row>
    <row r="3" spans="1:2" ht="25.05" customHeight="1" thickBot="1" x14ac:dyDescent="0.6">
      <c r="A3" s="297" t="s">
        <v>447</v>
      </c>
      <c r="B3" s="298"/>
    </row>
    <row r="4" spans="1:2" ht="25.05" customHeight="1" thickBot="1" x14ac:dyDescent="0.45">
      <c r="A4" s="2"/>
      <c r="B4" s="2"/>
    </row>
    <row r="5" spans="1:2" ht="25.05" customHeight="1" x14ac:dyDescent="0.55000000000000004">
      <c r="A5" s="239" t="s">
        <v>104</v>
      </c>
      <c r="B5" s="239" t="s">
        <v>105</v>
      </c>
    </row>
    <row r="6" spans="1:2" ht="25.05" customHeight="1" x14ac:dyDescent="0.4">
      <c r="A6" s="260">
        <v>1</v>
      </c>
      <c r="B6" s="261" t="s">
        <v>288</v>
      </c>
    </row>
    <row r="7" spans="1:2" ht="25.05" customHeight="1" x14ac:dyDescent="0.4">
      <c r="A7" s="260">
        <v>2</v>
      </c>
      <c r="B7" s="261" t="s">
        <v>289</v>
      </c>
    </row>
    <row r="8" spans="1:2" ht="25.05" customHeight="1" x14ac:dyDescent="0.4">
      <c r="A8" s="260">
        <v>3</v>
      </c>
      <c r="B8" s="262" t="s">
        <v>463</v>
      </c>
    </row>
    <row r="9" spans="1:2" ht="25.05" customHeight="1" x14ac:dyDescent="0.4">
      <c r="A9" s="260">
        <v>4</v>
      </c>
      <c r="B9" s="261" t="s">
        <v>326</v>
      </c>
    </row>
    <row r="10" spans="1:2" ht="25.05" customHeight="1" x14ac:dyDescent="0.4">
      <c r="A10" s="260">
        <v>5</v>
      </c>
      <c r="B10" s="261" t="s">
        <v>272</v>
      </c>
    </row>
    <row r="11" spans="1:2" ht="25.05" customHeight="1" x14ac:dyDescent="0.4">
      <c r="A11" s="260">
        <v>6</v>
      </c>
      <c r="B11" s="261" t="s">
        <v>273</v>
      </c>
    </row>
    <row r="12" spans="1:2" ht="25.05" customHeight="1" x14ac:dyDescent="0.4">
      <c r="A12" s="260">
        <v>7</v>
      </c>
      <c r="B12" s="261" t="s">
        <v>99</v>
      </c>
    </row>
    <row r="13" spans="1:2" ht="25.05" customHeight="1" x14ac:dyDescent="0.4">
      <c r="A13" s="260">
        <v>8</v>
      </c>
      <c r="B13" s="261" t="s">
        <v>100</v>
      </c>
    </row>
    <row r="14" spans="1:2" ht="25.05" customHeight="1" x14ac:dyDescent="0.4">
      <c r="A14" s="260">
        <v>9</v>
      </c>
      <c r="B14" s="261" t="s">
        <v>101</v>
      </c>
    </row>
    <row r="15" spans="1:2" ht="25.05" customHeight="1" x14ac:dyDescent="0.4">
      <c r="A15" s="260">
        <v>10</v>
      </c>
      <c r="B15" s="261" t="s">
        <v>102</v>
      </c>
    </row>
    <row r="16" spans="1:2" ht="25.05" customHeight="1" x14ac:dyDescent="0.4">
      <c r="A16" s="260">
        <v>11</v>
      </c>
      <c r="B16" s="261" t="s">
        <v>103</v>
      </c>
    </row>
    <row r="17" spans="1:2" ht="16.8" x14ac:dyDescent="0.4">
      <c r="A17" s="260">
        <v>12</v>
      </c>
      <c r="B17" s="261" t="s">
        <v>341</v>
      </c>
    </row>
  </sheetData>
  <mergeCells count="2">
    <mergeCell ref="A3:B3"/>
    <mergeCell ref="A1:B1"/>
  </mergeCells>
  <hyperlinks>
    <hyperlink ref="B9" location="'PAX REGULAR DOMESTICO II SEM '!A1" display="EMPRESAS DE TRANSPORTE AÉREO PASAJEROS REGULAR DOMESTICO  II SEMESTRE "/>
    <hyperlink ref="B12" location="'CARGA DOMESTICO II SEM 2012'!A1" display="EMPRESAS DE TRANSPORTE AÉREO  CARGA II SEMESTRE"/>
    <hyperlink ref="B13" location="'COMERC. REGIONAL II SEM 2012'!A1" display="EMPRESAS DE TRANSPORTE AÉREO  COMERCIAL REGIONAL  II SEMESTRE"/>
    <hyperlink ref="B14" location="'AEROTAXIS II SEM 2012'!A1" display="EMPRESAS DE TRANSPORTE AÉREO - AEROTAXIS  II SEMESTRE"/>
    <hyperlink ref="B15" location="'TRABAJ AEREOS ESPEC II SEM 2012'!A1" display="TRABAJOS AEREOS ESPECIALES II SEMESTRE"/>
    <hyperlink ref="A1" location="'TRONCAL X EQUIPO I SEM'!A1" display="C O N T E N I D O"/>
    <hyperlink ref="B16" location="'AVIACION AGRICOLA  II SEM 2012'!A1" display="TRABAJOS AEREOS ESPECIALES  - AVIACION AGRICOLA  - II SEMESTRE"/>
    <hyperlink ref="B10" location="'PAX-  EXTRANJEROS II SEM 2012'!A1" display="EMPRESAS DE TRANSPORTE AÉREO PASAJEROS REGULAR INTERNACIONAL  II SEMESTRE "/>
    <hyperlink ref="B11" location="'CARGA -EXTRANJERA II SEM 2012'!A1" display="EMPRESAS DE TRANSPORTE AÉREO CARGA INTERNACIONAL  II  SEMESTRE "/>
    <hyperlink ref="B6" location="'EMPRESAS - TIPO AERONAVE'!A1" display="RELACION EMPRESAS - TIPO AERONAVE"/>
    <hyperlink ref="B7" location="COBERTURA!A1" display="COBERTURA"/>
    <hyperlink ref="B17" location="'ESPECIAL DE CARGA  II SEM 2012'!A1" display="ESPECIAL DE CARGA -  II SEMESTRE"/>
    <hyperlink ref="A1:B1" location="'%  PARTICIPACION Y VARIACION '!A1" display="C O N T E N I D O"/>
    <hyperlink ref="B8" location="'%  PARTICIPACION Y VARIACION '!A1" display="% DE PARTICIPACION Y VARIACION"/>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25" workbookViewId="0">
      <selection activeCell="AB53" sqref="AB53"/>
    </sheetView>
  </sheetViews>
  <sheetFormatPr baseColWidth="10" defaultRowHeight="14.4" x14ac:dyDescent="0.3"/>
  <cols>
    <col min="1" max="1" width="19.7265625" style="31" customWidth="1"/>
    <col min="2" max="3" width="8.6328125" style="31" bestFit="1" customWidth="1"/>
    <col min="4" max="4" width="8.54296875" style="31" customWidth="1"/>
    <col min="5" max="5" width="8.6328125" style="31" bestFit="1" customWidth="1"/>
    <col min="6" max="6" width="7.453125" style="31" bestFit="1" customWidth="1"/>
    <col min="7" max="11" width="8.6328125" style="31" bestFit="1" customWidth="1"/>
    <col min="12" max="16" width="8.54296875" style="31" customWidth="1"/>
    <col min="17" max="18" width="8.6328125" style="31" bestFit="1" customWidth="1"/>
    <col min="19" max="20" width="10.08984375" style="31" bestFit="1" customWidth="1"/>
    <col min="21" max="23" width="9.08984375" style="31" bestFit="1" customWidth="1"/>
    <col min="24" max="24" width="9.08984375" style="4" bestFit="1" customWidth="1"/>
    <col min="25" max="25" width="10.08984375" style="4" bestFit="1" customWidth="1"/>
    <col min="26" max="26" width="9.08984375" style="4" bestFit="1" customWidth="1"/>
    <col min="27" max="27" width="10.08984375" style="4" bestFit="1" customWidth="1"/>
    <col min="28" max="29" width="9.08984375" style="4" bestFit="1" customWidth="1"/>
    <col min="30" max="30" width="10.08984375" style="4" bestFit="1" customWidth="1"/>
    <col min="31" max="31" width="9.453125" style="4" bestFit="1" customWidth="1"/>
    <col min="32" max="34" width="10.08984375" style="4" bestFit="1" customWidth="1"/>
    <col min="35" max="35" width="8.6328125" style="4" bestFit="1" customWidth="1"/>
    <col min="36" max="37" width="9.453125" style="4" bestFit="1" customWidth="1"/>
    <col min="38" max="16384" width="10.90625" style="4"/>
  </cols>
  <sheetData>
    <row r="1" spans="1:37" ht="34.200000000000003" customHeight="1" thickBot="1" x14ac:dyDescent="0.35">
      <c r="A1" s="344" t="s">
        <v>365</v>
      </c>
      <c r="B1" s="345"/>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c r="AE1" s="345"/>
      <c r="AF1" s="345"/>
      <c r="AG1" s="345"/>
      <c r="AH1" s="345"/>
      <c r="AI1" s="345"/>
      <c r="AJ1" s="345"/>
      <c r="AK1" s="354"/>
    </row>
    <row r="2" spans="1:37" s="180" customFormat="1" ht="15" thickBot="1" x14ac:dyDescent="0.35">
      <c r="A2" s="179"/>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87"/>
      <c r="AJ2" s="187"/>
      <c r="AK2" s="187"/>
    </row>
    <row r="3" spans="1:37" s="38" customFormat="1" ht="19.8" customHeight="1" thickBot="1" x14ac:dyDescent="0.35">
      <c r="A3" s="192" t="s">
        <v>0</v>
      </c>
      <c r="B3" s="192" t="s">
        <v>357</v>
      </c>
      <c r="C3" s="192" t="s">
        <v>41</v>
      </c>
      <c r="D3" s="192" t="s">
        <v>358</v>
      </c>
      <c r="E3" s="192" t="s">
        <v>40</v>
      </c>
      <c r="F3" s="192" t="s">
        <v>51</v>
      </c>
      <c r="G3" s="192" t="s">
        <v>25</v>
      </c>
      <c r="H3" s="192" t="s">
        <v>47</v>
      </c>
      <c r="I3" s="192" t="s">
        <v>20</v>
      </c>
      <c r="J3" s="192" t="s">
        <v>6</v>
      </c>
      <c r="K3" s="192" t="s">
        <v>21</v>
      </c>
      <c r="L3" s="192" t="s">
        <v>359</v>
      </c>
      <c r="M3" s="192" t="s">
        <v>360</v>
      </c>
      <c r="N3" s="192" t="s">
        <v>48</v>
      </c>
      <c r="O3" s="192" t="s">
        <v>5</v>
      </c>
      <c r="P3" s="192" t="s">
        <v>361</v>
      </c>
      <c r="Q3" s="192" t="s">
        <v>34</v>
      </c>
      <c r="R3" s="192" t="s">
        <v>23</v>
      </c>
      <c r="S3" s="192" t="s">
        <v>29</v>
      </c>
      <c r="T3" s="192" t="s">
        <v>30</v>
      </c>
      <c r="U3" s="192" t="s">
        <v>46</v>
      </c>
      <c r="V3" s="192" t="s">
        <v>39</v>
      </c>
      <c r="W3" s="192" t="s">
        <v>43</v>
      </c>
      <c r="X3" s="192" t="s">
        <v>52</v>
      </c>
      <c r="Y3" s="192" t="s">
        <v>362</v>
      </c>
      <c r="Z3" s="192" t="s">
        <v>28</v>
      </c>
      <c r="AA3" s="192" t="s">
        <v>44</v>
      </c>
      <c r="AB3" s="192" t="s">
        <v>9</v>
      </c>
      <c r="AC3" s="192" t="s">
        <v>298</v>
      </c>
      <c r="AD3" s="192" t="s">
        <v>45</v>
      </c>
      <c r="AE3" s="192" t="s">
        <v>35</v>
      </c>
      <c r="AF3" s="192" t="s">
        <v>36</v>
      </c>
      <c r="AG3" s="192" t="s">
        <v>37</v>
      </c>
      <c r="AH3" s="192" t="s">
        <v>38</v>
      </c>
      <c r="AI3" s="192" t="s">
        <v>363</v>
      </c>
      <c r="AJ3" s="192" t="s">
        <v>364</v>
      </c>
      <c r="AK3" s="192" t="s">
        <v>42</v>
      </c>
    </row>
    <row r="4" spans="1:37" ht="19.8" customHeight="1" x14ac:dyDescent="0.3">
      <c r="A4" s="190" t="s">
        <v>55</v>
      </c>
      <c r="B4" s="100">
        <v>1245539</v>
      </c>
      <c r="C4" s="100">
        <v>162380</v>
      </c>
      <c r="D4" s="100">
        <v>650885</v>
      </c>
      <c r="E4" s="100">
        <v>875174.33333333337</v>
      </c>
      <c r="F4" s="100">
        <v>551584</v>
      </c>
      <c r="G4" s="100">
        <v>519207</v>
      </c>
      <c r="H4" s="100">
        <v>554658</v>
      </c>
      <c r="I4" s="100">
        <v>1097085.5</v>
      </c>
      <c r="J4" s="100">
        <v>5184441</v>
      </c>
      <c r="K4" s="100">
        <v>1883995</v>
      </c>
      <c r="L4" s="100">
        <v>4923994</v>
      </c>
      <c r="M4" s="100">
        <v>127011</v>
      </c>
      <c r="N4" s="100">
        <v>381339</v>
      </c>
      <c r="O4" s="100">
        <v>474228.66666666669</v>
      </c>
      <c r="P4" s="100">
        <v>175000</v>
      </c>
      <c r="Q4" s="100">
        <v>120681.54545454546</v>
      </c>
      <c r="R4" s="182">
        <v>120750</v>
      </c>
      <c r="S4" s="100">
        <v>111251.77777777778</v>
      </c>
      <c r="T4" s="100">
        <v>148638.9</v>
      </c>
      <c r="U4" s="100">
        <v>509464</v>
      </c>
      <c r="V4" s="100">
        <v>486550.33333333331</v>
      </c>
      <c r="W4" s="100">
        <v>340395</v>
      </c>
      <c r="X4" s="100">
        <v>260140.5</v>
      </c>
      <c r="Y4" s="100">
        <v>2448520</v>
      </c>
      <c r="Z4" s="100">
        <v>208234</v>
      </c>
      <c r="AA4" s="100">
        <v>590954</v>
      </c>
      <c r="AB4" s="100">
        <v>1834272</v>
      </c>
      <c r="AC4" s="100">
        <v>1871560</v>
      </c>
      <c r="AD4" s="100">
        <v>3241096</v>
      </c>
      <c r="AE4" s="100">
        <v>74967.199999999997</v>
      </c>
      <c r="AF4" s="100">
        <v>240687.6</v>
      </c>
      <c r="AG4" s="100">
        <v>190592.5</v>
      </c>
      <c r="AH4" s="100">
        <v>267086.09999999998</v>
      </c>
      <c r="AI4" s="100">
        <v>220000</v>
      </c>
      <c r="AJ4" s="100">
        <v>0</v>
      </c>
      <c r="AK4" s="101">
        <v>249253.5</v>
      </c>
    </row>
    <row r="5" spans="1:37" ht="19.8" customHeight="1" x14ac:dyDescent="0.3">
      <c r="A5" s="176" t="s">
        <v>57</v>
      </c>
      <c r="B5" s="88">
        <v>242074</v>
      </c>
      <c r="C5" s="88">
        <v>58658</v>
      </c>
      <c r="D5" s="88">
        <v>155380</v>
      </c>
      <c r="E5" s="88">
        <v>252090.66666666666</v>
      </c>
      <c r="F5" s="88">
        <v>199254</v>
      </c>
      <c r="G5" s="88">
        <v>54342</v>
      </c>
      <c r="H5" s="88">
        <v>125263</v>
      </c>
      <c r="I5" s="88">
        <v>192268.5</v>
      </c>
      <c r="J5" s="88">
        <v>356070.5</v>
      </c>
      <c r="K5" s="88">
        <v>366161</v>
      </c>
      <c r="L5" s="88">
        <v>369334</v>
      </c>
      <c r="M5" s="88">
        <v>63279</v>
      </c>
      <c r="N5" s="88">
        <v>347564</v>
      </c>
      <c r="O5" s="88">
        <v>118148</v>
      </c>
      <c r="P5" s="88">
        <v>30595</v>
      </c>
      <c r="Q5" s="88">
        <v>38557.818181818184</v>
      </c>
      <c r="R5" s="183">
        <v>500</v>
      </c>
      <c r="S5" s="88">
        <v>20449.777777777777</v>
      </c>
      <c r="T5" s="88">
        <v>40976.9</v>
      </c>
      <c r="U5" s="88">
        <v>5574</v>
      </c>
      <c r="V5" s="88">
        <v>71478</v>
      </c>
      <c r="W5" s="88">
        <v>68759.5</v>
      </c>
      <c r="X5" s="88">
        <v>110514</v>
      </c>
      <c r="Y5" s="88">
        <v>183656</v>
      </c>
      <c r="Z5" s="88">
        <v>299936</v>
      </c>
      <c r="AA5" s="88">
        <v>246043.33333333334</v>
      </c>
      <c r="AB5" s="88">
        <v>578063.5</v>
      </c>
      <c r="AC5" s="88">
        <v>8695</v>
      </c>
      <c r="AD5" s="88">
        <v>1251517</v>
      </c>
      <c r="AE5" s="88">
        <v>54493.4</v>
      </c>
      <c r="AF5" s="88">
        <v>92285.6</v>
      </c>
      <c r="AG5" s="88">
        <v>130003</v>
      </c>
      <c r="AH5" s="88">
        <v>68860.399999999994</v>
      </c>
      <c r="AI5" s="88">
        <v>2740</v>
      </c>
      <c r="AJ5" s="88">
        <v>903788</v>
      </c>
      <c r="AK5" s="102">
        <v>123410.5</v>
      </c>
    </row>
    <row r="6" spans="1:37" ht="19.8" customHeight="1" x14ac:dyDescent="0.3">
      <c r="A6" s="176" t="s">
        <v>58</v>
      </c>
      <c r="B6" s="88">
        <v>27816</v>
      </c>
      <c r="C6" s="88">
        <v>52681</v>
      </c>
      <c r="D6" s="88">
        <v>114500</v>
      </c>
      <c r="E6" s="88">
        <v>62963.444444444445</v>
      </c>
      <c r="F6" s="88">
        <v>178950</v>
      </c>
      <c r="G6" s="88">
        <v>25113</v>
      </c>
      <c r="H6" s="88">
        <v>74638</v>
      </c>
      <c r="I6" s="88">
        <v>43280</v>
      </c>
      <c r="J6" s="88">
        <v>246077.5</v>
      </c>
      <c r="K6" s="88">
        <v>42076</v>
      </c>
      <c r="L6" s="88">
        <v>492155</v>
      </c>
      <c r="M6" s="88">
        <v>14725</v>
      </c>
      <c r="N6" s="88">
        <v>106654</v>
      </c>
      <c r="O6" s="88">
        <v>77599</v>
      </c>
      <c r="P6" s="88">
        <v>49600</v>
      </c>
      <c r="Q6" s="88">
        <v>32728.545454545456</v>
      </c>
      <c r="R6" s="183">
        <v>20007.5</v>
      </c>
      <c r="S6" s="88">
        <v>34617.444444444445</v>
      </c>
      <c r="T6" s="88">
        <v>35560.5</v>
      </c>
      <c r="U6" s="88">
        <v>71892</v>
      </c>
      <c r="V6" s="88">
        <v>43432</v>
      </c>
      <c r="W6" s="88">
        <v>51656.5</v>
      </c>
      <c r="X6" s="88">
        <v>30201.5</v>
      </c>
      <c r="Y6" s="88">
        <v>244730</v>
      </c>
      <c r="Z6" s="88">
        <v>71770</v>
      </c>
      <c r="AA6" s="88">
        <v>85297.666666666672</v>
      </c>
      <c r="AB6" s="88">
        <v>72648.5</v>
      </c>
      <c r="AC6" s="88">
        <v>1143</v>
      </c>
      <c r="AD6" s="88">
        <v>50913</v>
      </c>
      <c r="AE6" s="88">
        <v>38039.599999999999</v>
      </c>
      <c r="AF6" s="88">
        <v>64836.6</v>
      </c>
      <c r="AG6" s="88">
        <v>108849.5</v>
      </c>
      <c r="AH6" s="88">
        <v>60479.5</v>
      </c>
      <c r="AI6" s="88">
        <v>32350</v>
      </c>
      <c r="AJ6" s="88">
        <v>11400</v>
      </c>
      <c r="AK6" s="102">
        <v>55075</v>
      </c>
    </row>
    <row r="7" spans="1:37" ht="19.8" customHeight="1" x14ac:dyDescent="0.3">
      <c r="A7" s="176" t="s">
        <v>59</v>
      </c>
      <c r="B7" s="88">
        <v>472549</v>
      </c>
      <c r="C7" s="88">
        <v>47872</v>
      </c>
      <c r="D7" s="88">
        <v>514345</v>
      </c>
      <c r="E7" s="88">
        <v>593496.66666666663</v>
      </c>
      <c r="F7" s="88">
        <v>162616</v>
      </c>
      <c r="G7" s="88">
        <v>811573</v>
      </c>
      <c r="H7" s="88">
        <v>885145</v>
      </c>
      <c r="I7" s="88">
        <v>1176106.5</v>
      </c>
      <c r="J7" s="88">
        <v>2827363.5</v>
      </c>
      <c r="K7" s="88">
        <v>1906067</v>
      </c>
      <c r="L7" s="88">
        <v>3775464</v>
      </c>
      <c r="M7" s="88">
        <v>129473</v>
      </c>
      <c r="N7" s="88">
        <v>129655</v>
      </c>
      <c r="O7" s="88">
        <v>290889</v>
      </c>
      <c r="P7" s="88">
        <v>238586</v>
      </c>
      <c r="Q7" s="88">
        <v>145154.18181818182</v>
      </c>
      <c r="R7" s="183">
        <v>93000</v>
      </c>
      <c r="S7" s="88">
        <v>143520.11111111112</v>
      </c>
      <c r="T7" s="88">
        <v>140378.20000000001</v>
      </c>
      <c r="U7" s="88">
        <v>353271</v>
      </c>
      <c r="V7" s="88">
        <v>174629.66666666666</v>
      </c>
      <c r="W7" s="88">
        <v>465091.5</v>
      </c>
      <c r="X7" s="88">
        <v>306251</v>
      </c>
      <c r="Y7" s="88">
        <v>1877399</v>
      </c>
      <c r="Z7" s="88">
        <v>721989</v>
      </c>
      <c r="AA7" s="88">
        <v>589574.66666666663</v>
      </c>
      <c r="AB7" s="88">
        <v>1125231.5</v>
      </c>
      <c r="AC7" s="88">
        <v>1597404</v>
      </c>
      <c r="AD7" s="88">
        <v>3149882</v>
      </c>
      <c r="AE7" s="88">
        <v>71590.600000000006</v>
      </c>
      <c r="AF7" s="88">
        <v>239976.6</v>
      </c>
      <c r="AG7" s="88">
        <v>168577</v>
      </c>
      <c r="AH7" s="88">
        <v>210732.9</v>
      </c>
      <c r="AI7" s="88">
        <v>90000</v>
      </c>
      <c r="AJ7" s="88">
        <v>765593</v>
      </c>
      <c r="AK7" s="102">
        <v>115158.5</v>
      </c>
    </row>
    <row r="8" spans="1:37" ht="19.8" customHeight="1" x14ac:dyDescent="0.3">
      <c r="A8" s="176" t="s">
        <v>60</v>
      </c>
      <c r="B8" s="88">
        <v>36198</v>
      </c>
      <c r="C8" s="88">
        <v>0</v>
      </c>
      <c r="D8" s="88">
        <v>12830</v>
      </c>
      <c r="E8" s="88">
        <v>6404.1111111111113</v>
      </c>
      <c r="F8" s="88">
        <v>0</v>
      </c>
      <c r="G8" s="88">
        <v>43277</v>
      </c>
      <c r="H8" s="88">
        <v>1170</v>
      </c>
      <c r="I8" s="88">
        <v>28751</v>
      </c>
      <c r="J8" s="88">
        <v>41319.5</v>
      </c>
      <c r="K8" s="88">
        <v>54754</v>
      </c>
      <c r="L8" s="88">
        <v>82639</v>
      </c>
      <c r="M8" s="88">
        <v>2071</v>
      </c>
      <c r="N8" s="88">
        <v>0</v>
      </c>
      <c r="O8" s="88">
        <v>543.33333333333337</v>
      </c>
      <c r="P8" s="88">
        <v>4494</v>
      </c>
      <c r="Q8" s="88">
        <v>3838.4545454545455</v>
      </c>
      <c r="R8" s="183">
        <v>12500</v>
      </c>
      <c r="S8" s="88">
        <v>4753.333333333333</v>
      </c>
      <c r="T8" s="88">
        <v>3255.8</v>
      </c>
      <c r="U8" s="88">
        <v>0</v>
      </c>
      <c r="V8" s="88">
        <v>9872</v>
      </c>
      <c r="W8" s="88">
        <v>17830</v>
      </c>
      <c r="X8" s="88">
        <v>5000</v>
      </c>
      <c r="Y8" s="88">
        <v>41093</v>
      </c>
      <c r="Z8" s="88">
        <v>42848</v>
      </c>
      <c r="AA8" s="88">
        <v>0</v>
      </c>
      <c r="AB8" s="88">
        <v>0</v>
      </c>
      <c r="AC8" s="88">
        <v>0</v>
      </c>
      <c r="AD8" s="88">
        <v>0</v>
      </c>
      <c r="AE8" s="88">
        <v>17268.2</v>
      </c>
      <c r="AF8" s="88">
        <v>19716.8</v>
      </c>
      <c r="AG8" s="88">
        <v>33057.5</v>
      </c>
      <c r="AH8" s="88">
        <v>17802</v>
      </c>
      <c r="AI8" s="88">
        <v>42000</v>
      </c>
      <c r="AJ8" s="88">
        <v>0</v>
      </c>
      <c r="AK8" s="102">
        <v>11888.5</v>
      </c>
    </row>
    <row r="9" spans="1:37" ht="19.8" customHeight="1" x14ac:dyDescent="0.3">
      <c r="A9" s="176" t="s">
        <v>61</v>
      </c>
      <c r="B9" s="88">
        <v>11586</v>
      </c>
      <c r="C9" s="88">
        <v>34423</v>
      </c>
      <c r="D9" s="88">
        <v>530740</v>
      </c>
      <c r="E9" s="88">
        <v>381737.55555555556</v>
      </c>
      <c r="F9" s="88">
        <v>116931</v>
      </c>
      <c r="G9" s="88">
        <v>31675</v>
      </c>
      <c r="H9" s="88">
        <v>787191</v>
      </c>
      <c r="I9" s="88">
        <v>62431</v>
      </c>
      <c r="J9" s="88">
        <v>1301486.5</v>
      </c>
      <c r="K9" s="88">
        <v>17526</v>
      </c>
      <c r="L9" s="88">
        <v>1972146</v>
      </c>
      <c r="M9" s="88">
        <v>80993</v>
      </c>
      <c r="N9" s="88">
        <v>1073197</v>
      </c>
      <c r="O9" s="88">
        <v>731598.66666666663</v>
      </c>
      <c r="P9" s="88">
        <v>327610</v>
      </c>
      <c r="Q9" s="88">
        <v>179972</v>
      </c>
      <c r="R9" s="183">
        <v>99622.5</v>
      </c>
      <c r="S9" s="88">
        <v>129669.66666666667</v>
      </c>
      <c r="T9" s="88">
        <v>190799.7</v>
      </c>
      <c r="U9" s="88">
        <v>604341</v>
      </c>
      <c r="V9" s="88">
        <v>213783.33333333334</v>
      </c>
      <c r="W9" s="88">
        <v>341015</v>
      </c>
      <c r="X9" s="88">
        <v>508588</v>
      </c>
      <c r="Y9" s="88">
        <v>980676</v>
      </c>
      <c r="Z9" s="88">
        <v>1199744</v>
      </c>
      <c r="AA9" s="88">
        <v>490823</v>
      </c>
      <c r="AB9" s="88">
        <v>1068365</v>
      </c>
      <c r="AC9" s="88">
        <v>22225</v>
      </c>
      <c r="AD9" s="88">
        <v>2109366</v>
      </c>
      <c r="AE9" s="88">
        <v>115436</v>
      </c>
      <c r="AF9" s="88">
        <v>432061.8</v>
      </c>
      <c r="AG9" s="88">
        <v>179028</v>
      </c>
      <c r="AH9" s="88">
        <v>325483.09999999998</v>
      </c>
      <c r="AI9" s="88">
        <v>240000</v>
      </c>
      <c r="AJ9" s="88">
        <v>353588</v>
      </c>
      <c r="AK9" s="102">
        <v>282439</v>
      </c>
    </row>
    <row r="10" spans="1:37" ht="19.8" customHeight="1" x14ac:dyDescent="0.3">
      <c r="A10" s="176" t="s">
        <v>62</v>
      </c>
      <c r="B10" s="88">
        <v>85413</v>
      </c>
      <c r="C10" s="88">
        <v>0</v>
      </c>
      <c r="D10" s="88">
        <v>0</v>
      </c>
      <c r="E10" s="88">
        <v>131869</v>
      </c>
      <c r="F10" s="88">
        <v>0</v>
      </c>
      <c r="G10" s="88">
        <v>5593</v>
      </c>
      <c r="H10" s="88">
        <v>501587</v>
      </c>
      <c r="I10" s="88">
        <v>228641</v>
      </c>
      <c r="J10" s="88">
        <v>2191975</v>
      </c>
      <c r="K10" s="88">
        <v>177629</v>
      </c>
      <c r="L10" s="88">
        <v>0</v>
      </c>
      <c r="M10" s="88">
        <v>98005</v>
      </c>
      <c r="N10" s="88">
        <v>54477</v>
      </c>
      <c r="O10" s="88">
        <v>46659</v>
      </c>
      <c r="P10" s="88">
        <v>38462</v>
      </c>
      <c r="Q10" s="88">
        <v>6345</v>
      </c>
      <c r="R10" s="183">
        <v>69000</v>
      </c>
      <c r="S10" s="88">
        <v>7139.5555555555557</v>
      </c>
      <c r="T10" s="88">
        <v>5990.7</v>
      </c>
      <c r="U10" s="88">
        <v>6478</v>
      </c>
      <c r="V10" s="88">
        <v>1268.3333333333333</v>
      </c>
      <c r="W10" s="88">
        <v>86847</v>
      </c>
      <c r="X10" s="88">
        <v>212766</v>
      </c>
      <c r="Y10" s="88">
        <v>0</v>
      </c>
      <c r="Z10" s="88">
        <v>0</v>
      </c>
      <c r="AA10" s="88">
        <v>32020</v>
      </c>
      <c r="AB10" s="88">
        <v>8270</v>
      </c>
      <c r="AC10" s="88">
        <v>30980</v>
      </c>
      <c r="AD10" s="88">
        <v>0</v>
      </c>
      <c r="AE10" s="88">
        <v>7917.4</v>
      </c>
      <c r="AF10" s="88">
        <v>46392.6</v>
      </c>
      <c r="AG10" s="88">
        <v>1997</v>
      </c>
      <c r="AH10" s="88">
        <v>86142.9</v>
      </c>
      <c r="AI10" s="88">
        <v>30565</v>
      </c>
      <c r="AJ10" s="88">
        <v>0</v>
      </c>
      <c r="AK10" s="102">
        <v>135963</v>
      </c>
    </row>
    <row r="11" spans="1:37" ht="19.8" customHeight="1" thickBot="1" x14ac:dyDescent="0.35">
      <c r="A11" s="191" t="s">
        <v>63</v>
      </c>
      <c r="B11" s="89">
        <v>101321</v>
      </c>
      <c r="C11" s="89">
        <v>85356</v>
      </c>
      <c r="D11" s="89">
        <v>0</v>
      </c>
      <c r="E11" s="89">
        <v>291843.33333333331</v>
      </c>
      <c r="F11" s="89">
        <v>289941</v>
      </c>
      <c r="G11" s="89">
        <v>632590</v>
      </c>
      <c r="H11" s="89">
        <v>0</v>
      </c>
      <c r="I11" s="89">
        <v>2513979</v>
      </c>
      <c r="J11" s="89">
        <v>16747560.5</v>
      </c>
      <c r="K11" s="89">
        <v>1532587</v>
      </c>
      <c r="L11" s="89">
        <v>33495121</v>
      </c>
      <c r="M11" s="89">
        <v>0</v>
      </c>
      <c r="N11" s="89">
        <v>653724</v>
      </c>
      <c r="O11" s="89">
        <v>516084</v>
      </c>
      <c r="P11" s="89">
        <v>0</v>
      </c>
      <c r="Q11" s="89">
        <v>5587.909090909091</v>
      </c>
      <c r="R11" s="185">
        <v>21692</v>
      </c>
      <c r="S11" s="89">
        <v>12430.777777777777</v>
      </c>
      <c r="T11" s="89">
        <v>16403.900000000001</v>
      </c>
      <c r="U11" s="89">
        <v>0</v>
      </c>
      <c r="V11" s="89">
        <v>60606</v>
      </c>
      <c r="W11" s="89">
        <v>117280</v>
      </c>
      <c r="X11" s="89">
        <v>0</v>
      </c>
      <c r="Y11" s="89">
        <v>16655887</v>
      </c>
      <c r="Z11" s="89">
        <v>0</v>
      </c>
      <c r="AA11" s="89">
        <v>0</v>
      </c>
      <c r="AB11" s="89">
        <v>1053759</v>
      </c>
      <c r="AC11" s="89">
        <v>1959083</v>
      </c>
      <c r="AD11" s="89">
        <v>8723840</v>
      </c>
      <c r="AE11" s="89">
        <v>17692.599999999999</v>
      </c>
      <c r="AF11" s="89">
        <v>7400</v>
      </c>
      <c r="AG11" s="89">
        <v>40000</v>
      </c>
      <c r="AH11" s="89">
        <v>46366.6</v>
      </c>
      <c r="AI11" s="89">
        <v>0</v>
      </c>
      <c r="AJ11" s="89">
        <v>0</v>
      </c>
      <c r="AK11" s="135">
        <v>20000</v>
      </c>
    </row>
    <row r="12" spans="1:37" ht="15" thickBot="1" x14ac:dyDescent="0.35">
      <c r="A12" s="164" t="s">
        <v>75</v>
      </c>
      <c r="B12" s="166">
        <f>SUM(B4:B11)</f>
        <v>2222496</v>
      </c>
      <c r="C12" s="166">
        <f t="shared" ref="C12:AK12" si="0">SUM(C4:C11)</f>
        <v>441370</v>
      </c>
      <c r="D12" s="166">
        <f t="shared" si="0"/>
        <v>1978680</v>
      </c>
      <c r="E12" s="166">
        <f t="shared" si="0"/>
        <v>2595579.111111111</v>
      </c>
      <c r="F12" s="166">
        <f t="shared" si="0"/>
        <v>1499276</v>
      </c>
      <c r="G12" s="166">
        <f t="shared" si="0"/>
        <v>2123370</v>
      </c>
      <c r="H12" s="166">
        <f t="shared" si="0"/>
        <v>2929652</v>
      </c>
      <c r="I12" s="166">
        <f t="shared" si="0"/>
        <v>5342542.5</v>
      </c>
      <c r="J12" s="166">
        <f t="shared" si="0"/>
        <v>28896294</v>
      </c>
      <c r="K12" s="166">
        <f t="shared" si="0"/>
        <v>5980795</v>
      </c>
      <c r="L12" s="166">
        <f t="shared" si="0"/>
        <v>45110853</v>
      </c>
      <c r="M12" s="166">
        <f t="shared" si="0"/>
        <v>515557</v>
      </c>
      <c r="N12" s="166">
        <f t="shared" si="0"/>
        <v>2746610</v>
      </c>
      <c r="O12" s="166">
        <f t="shared" si="0"/>
        <v>2255749.666666667</v>
      </c>
      <c r="P12" s="166">
        <f t="shared" si="0"/>
        <v>864347</v>
      </c>
      <c r="Q12" s="166">
        <f t="shared" si="0"/>
        <v>532865.45454545447</v>
      </c>
      <c r="R12" s="166">
        <f t="shared" si="0"/>
        <v>437072</v>
      </c>
      <c r="S12" s="166">
        <f t="shared" si="0"/>
        <v>463832.44444444444</v>
      </c>
      <c r="T12" s="166">
        <f t="shared" si="0"/>
        <v>582004.6</v>
      </c>
      <c r="U12" s="166">
        <f t="shared" si="0"/>
        <v>1551020</v>
      </c>
      <c r="V12" s="166">
        <f t="shared" si="0"/>
        <v>1061619.6666666665</v>
      </c>
      <c r="W12" s="166">
        <f t="shared" si="0"/>
        <v>1488874.5</v>
      </c>
      <c r="X12" s="166">
        <f t="shared" si="0"/>
        <v>1433461</v>
      </c>
      <c r="Y12" s="166">
        <f t="shared" si="0"/>
        <v>22431961</v>
      </c>
      <c r="Z12" s="166">
        <f t="shared" si="0"/>
        <v>2544521</v>
      </c>
      <c r="AA12" s="166">
        <f t="shared" si="0"/>
        <v>2034712.6666666665</v>
      </c>
      <c r="AB12" s="166">
        <f t="shared" si="0"/>
        <v>5740609.5</v>
      </c>
      <c r="AC12" s="166">
        <f t="shared" si="0"/>
        <v>5491090</v>
      </c>
      <c r="AD12" s="166">
        <f t="shared" si="0"/>
        <v>18526614</v>
      </c>
      <c r="AE12" s="166">
        <f t="shared" si="0"/>
        <v>397405</v>
      </c>
      <c r="AF12" s="166">
        <f t="shared" si="0"/>
        <v>1143357.6000000001</v>
      </c>
      <c r="AG12" s="166">
        <f t="shared" si="0"/>
        <v>852104.5</v>
      </c>
      <c r="AH12" s="166">
        <f t="shared" si="0"/>
        <v>1082953.5</v>
      </c>
      <c r="AI12" s="166">
        <f t="shared" si="0"/>
        <v>657655</v>
      </c>
      <c r="AJ12" s="166">
        <f t="shared" si="0"/>
        <v>2034369</v>
      </c>
      <c r="AK12" s="168">
        <f t="shared" si="0"/>
        <v>993188</v>
      </c>
    </row>
    <row r="13" spans="1:37" ht="19.8" customHeight="1" x14ac:dyDescent="0.3">
      <c r="A13" s="174" t="s">
        <v>64</v>
      </c>
      <c r="B13" s="90">
        <v>72373</v>
      </c>
      <c r="C13" s="90">
        <v>0</v>
      </c>
      <c r="D13" s="90">
        <v>112000</v>
      </c>
      <c r="E13" s="90">
        <v>323955.11111111112</v>
      </c>
      <c r="F13" s="90">
        <v>0</v>
      </c>
      <c r="G13" s="90">
        <v>63996</v>
      </c>
      <c r="H13" s="90">
        <v>193060</v>
      </c>
      <c r="I13" s="90">
        <v>57482.5</v>
      </c>
      <c r="J13" s="90">
        <v>274608</v>
      </c>
      <c r="K13" s="90">
        <v>109471</v>
      </c>
      <c r="L13" s="90">
        <v>549216</v>
      </c>
      <c r="M13" s="90">
        <v>0</v>
      </c>
      <c r="N13" s="90">
        <v>7191</v>
      </c>
      <c r="O13" s="90">
        <v>78081.666666666672</v>
      </c>
      <c r="P13" s="90">
        <v>119910</v>
      </c>
      <c r="Q13" s="90">
        <v>17707.272727272728</v>
      </c>
      <c r="R13" s="186">
        <v>6850.5</v>
      </c>
      <c r="S13" s="90">
        <v>15661.666666666666</v>
      </c>
      <c r="T13" s="90">
        <v>17131.900000000001</v>
      </c>
      <c r="U13" s="90">
        <v>0</v>
      </c>
      <c r="V13" s="90">
        <v>77266.666666666672</v>
      </c>
      <c r="W13" s="90">
        <v>8333.5</v>
      </c>
      <c r="X13" s="90">
        <v>51493.5</v>
      </c>
      <c r="Y13" s="90">
        <v>273105</v>
      </c>
      <c r="Z13" s="90">
        <v>38600</v>
      </c>
      <c r="AA13" s="90">
        <v>57666.666666666664</v>
      </c>
      <c r="AB13" s="90">
        <v>0</v>
      </c>
      <c r="AC13" s="90">
        <v>0</v>
      </c>
      <c r="AD13" s="90">
        <v>0</v>
      </c>
      <c r="AE13" s="90">
        <v>24742.400000000001</v>
      </c>
      <c r="AF13" s="90">
        <v>26994.799999999999</v>
      </c>
      <c r="AG13" s="90">
        <v>75114.5</v>
      </c>
      <c r="AH13" s="90">
        <v>46403.7</v>
      </c>
      <c r="AI13" s="90">
        <v>67000</v>
      </c>
      <c r="AJ13" s="90">
        <v>0</v>
      </c>
      <c r="AK13" s="136">
        <v>0</v>
      </c>
    </row>
    <row r="14" spans="1:37" ht="19.8" customHeight="1" x14ac:dyDescent="0.3">
      <c r="A14" s="176" t="s">
        <v>65</v>
      </c>
      <c r="B14" s="88">
        <v>461576</v>
      </c>
      <c r="C14" s="88">
        <v>37902</v>
      </c>
      <c r="D14" s="88">
        <v>217006.5</v>
      </c>
      <c r="E14" s="88">
        <v>144519.55555555556</v>
      </c>
      <c r="F14" s="88">
        <v>128750</v>
      </c>
      <c r="G14" s="88">
        <v>295350</v>
      </c>
      <c r="H14" s="88">
        <v>236611</v>
      </c>
      <c r="I14" s="88">
        <v>367011.5</v>
      </c>
      <c r="J14" s="88">
        <v>44003.5</v>
      </c>
      <c r="K14" s="88">
        <v>698177</v>
      </c>
      <c r="L14" s="88">
        <v>88007</v>
      </c>
      <c r="M14" s="88">
        <v>20744</v>
      </c>
      <c r="N14" s="88">
        <v>308213</v>
      </c>
      <c r="O14" s="88">
        <v>195063</v>
      </c>
      <c r="P14" s="88">
        <v>41560</v>
      </c>
      <c r="Q14" s="88">
        <v>9531.0909090909099</v>
      </c>
      <c r="R14" s="183">
        <v>9062.5</v>
      </c>
      <c r="S14" s="88">
        <v>2754.3333333333335</v>
      </c>
      <c r="T14" s="88">
        <v>8219.7000000000007</v>
      </c>
      <c r="U14" s="88">
        <v>1095</v>
      </c>
      <c r="V14" s="88">
        <v>11766.666666666666</v>
      </c>
      <c r="W14" s="88">
        <v>63256.5</v>
      </c>
      <c r="X14" s="88">
        <v>61739</v>
      </c>
      <c r="Y14" s="88">
        <v>15917</v>
      </c>
      <c r="Z14" s="88">
        <v>0</v>
      </c>
      <c r="AA14" s="88">
        <v>97031.666666666672</v>
      </c>
      <c r="AB14" s="88">
        <v>158631.5</v>
      </c>
      <c r="AC14" s="88">
        <v>5155</v>
      </c>
      <c r="AD14" s="88">
        <v>0</v>
      </c>
      <c r="AE14" s="88">
        <v>6611.8</v>
      </c>
      <c r="AF14" s="88">
        <v>28916</v>
      </c>
      <c r="AG14" s="88">
        <v>37812.5</v>
      </c>
      <c r="AH14" s="88">
        <v>19548.5</v>
      </c>
      <c r="AI14" s="88">
        <v>13000</v>
      </c>
      <c r="AJ14" s="88">
        <v>0</v>
      </c>
      <c r="AK14" s="102">
        <v>270.5</v>
      </c>
    </row>
    <row r="15" spans="1:37" ht="19.8" customHeight="1" thickBot="1" x14ac:dyDescent="0.35">
      <c r="A15" s="176" t="s">
        <v>66</v>
      </c>
      <c r="B15" s="89">
        <v>3871192</v>
      </c>
      <c r="C15" s="89">
        <v>782556</v>
      </c>
      <c r="D15" s="89">
        <v>2653193</v>
      </c>
      <c r="E15" s="89">
        <v>3790656.777777778</v>
      </c>
      <c r="F15" s="89">
        <v>2658242</v>
      </c>
      <c r="G15" s="89">
        <v>2774396</v>
      </c>
      <c r="H15" s="89">
        <v>4460207</v>
      </c>
      <c r="I15" s="89">
        <v>7454458.5</v>
      </c>
      <c r="J15" s="89">
        <v>33712582</v>
      </c>
      <c r="K15" s="89">
        <v>9443282</v>
      </c>
      <c r="L15" s="89">
        <v>53357746</v>
      </c>
      <c r="M15" s="89">
        <v>730223</v>
      </c>
      <c r="N15" s="89">
        <v>3200201</v>
      </c>
      <c r="O15" s="89">
        <v>3035970</v>
      </c>
      <c r="P15" s="89">
        <v>1224817</v>
      </c>
      <c r="Q15" s="89">
        <v>694641.90909090906</v>
      </c>
      <c r="R15" s="185">
        <v>467933</v>
      </c>
      <c r="S15" s="89">
        <v>564862.5555555555</v>
      </c>
      <c r="T15" s="89">
        <v>746835</v>
      </c>
      <c r="U15" s="89">
        <v>1602121</v>
      </c>
      <c r="V15" s="89">
        <v>1308510.6666666667</v>
      </c>
      <c r="W15" s="89">
        <v>1716971</v>
      </c>
      <c r="X15" s="89">
        <v>1702588</v>
      </c>
      <c r="Y15" s="89">
        <v>24853120</v>
      </c>
      <c r="Z15" s="89">
        <v>2686271</v>
      </c>
      <c r="AA15" s="89">
        <v>2526746.3333333335</v>
      </c>
      <c r="AB15" s="89">
        <v>6642629</v>
      </c>
      <c r="AC15" s="89">
        <v>6465246</v>
      </c>
      <c r="AD15" s="89">
        <v>19677574</v>
      </c>
      <c r="AE15" s="89">
        <v>458399.8</v>
      </c>
      <c r="AF15" s="89">
        <v>1293913</v>
      </c>
      <c r="AG15" s="89">
        <v>1070977</v>
      </c>
      <c r="AH15" s="89">
        <v>1256089</v>
      </c>
      <c r="AI15" s="89">
        <v>774655</v>
      </c>
      <c r="AJ15" s="89">
        <v>2076476</v>
      </c>
      <c r="AK15" s="135">
        <v>1246854</v>
      </c>
    </row>
    <row r="16" spans="1:37" ht="15" thickBot="1" x14ac:dyDescent="0.35">
      <c r="A16" s="164" t="s">
        <v>79</v>
      </c>
      <c r="B16" s="137">
        <f>SUM(B13:B15)</f>
        <v>4405141</v>
      </c>
      <c r="C16" s="166">
        <f t="shared" ref="C16:AK16" si="1">SUM(C13:C15)</f>
        <v>820458</v>
      </c>
      <c r="D16" s="166">
        <f t="shared" si="1"/>
        <v>2982199.5</v>
      </c>
      <c r="E16" s="166">
        <f t="shared" si="1"/>
        <v>4259131.444444445</v>
      </c>
      <c r="F16" s="166">
        <f t="shared" si="1"/>
        <v>2786992</v>
      </c>
      <c r="G16" s="166">
        <f t="shared" si="1"/>
        <v>3133742</v>
      </c>
      <c r="H16" s="166">
        <f t="shared" si="1"/>
        <v>4889878</v>
      </c>
      <c r="I16" s="166">
        <f t="shared" si="1"/>
        <v>7878952.5</v>
      </c>
      <c r="J16" s="166">
        <f t="shared" si="1"/>
        <v>34031193.5</v>
      </c>
      <c r="K16" s="166">
        <f t="shared" si="1"/>
        <v>10250930</v>
      </c>
      <c r="L16" s="166">
        <f t="shared" si="1"/>
        <v>53994969</v>
      </c>
      <c r="M16" s="166">
        <f t="shared" si="1"/>
        <v>750967</v>
      </c>
      <c r="N16" s="166">
        <f t="shared" si="1"/>
        <v>3515605</v>
      </c>
      <c r="O16" s="166">
        <f t="shared" si="1"/>
        <v>3309114.6666666665</v>
      </c>
      <c r="P16" s="166">
        <f t="shared" si="1"/>
        <v>1386287</v>
      </c>
      <c r="Q16" s="166">
        <f t="shared" si="1"/>
        <v>721880.27272727271</v>
      </c>
      <c r="R16" s="166">
        <f t="shared" si="1"/>
        <v>483846</v>
      </c>
      <c r="S16" s="166">
        <f t="shared" si="1"/>
        <v>583278.5555555555</v>
      </c>
      <c r="T16" s="166">
        <f t="shared" si="1"/>
        <v>772186.6</v>
      </c>
      <c r="U16" s="166">
        <f t="shared" si="1"/>
        <v>1603216</v>
      </c>
      <c r="V16" s="166">
        <f t="shared" si="1"/>
        <v>1397544</v>
      </c>
      <c r="W16" s="166">
        <f t="shared" si="1"/>
        <v>1788561</v>
      </c>
      <c r="X16" s="166">
        <f t="shared" si="1"/>
        <v>1815820.5</v>
      </c>
      <c r="Y16" s="166">
        <f t="shared" si="1"/>
        <v>25142142</v>
      </c>
      <c r="Z16" s="166">
        <f t="shared" si="1"/>
        <v>2724871</v>
      </c>
      <c r="AA16" s="166">
        <f t="shared" si="1"/>
        <v>2681444.666666667</v>
      </c>
      <c r="AB16" s="166">
        <f t="shared" si="1"/>
        <v>6801260.5</v>
      </c>
      <c r="AC16" s="166">
        <f t="shared" si="1"/>
        <v>6470401</v>
      </c>
      <c r="AD16" s="166">
        <f t="shared" si="1"/>
        <v>19677574</v>
      </c>
      <c r="AE16" s="166">
        <f t="shared" si="1"/>
        <v>489754</v>
      </c>
      <c r="AF16" s="166">
        <f t="shared" si="1"/>
        <v>1349823.8</v>
      </c>
      <c r="AG16" s="166">
        <f t="shared" si="1"/>
        <v>1183904</v>
      </c>
      <c r="AH16" s="166">
        <f t="shared" si="1"/>
        <v>1322041.2</v>
      </c>
      <c r="AI16" s="166">
        <f t="shared" si="1"/>
        <v>854655</v>
      </c>
      <c r="AJ16" s="166">
        <f t="shared" si="1"/>
        <v>2076476</v>
      </c>
      <c r="AK16" s="168">
        <f t="shared" si="1"/>
        <v>1247124.5</v>
      </c>
    </row>
    <row r="17" spans="1:37" ht="19.8" customHeight="1" thickBot="1" x14ac:dyDescent="0.35">
      <c r="A17" s="165" t="s">
        <v>54</v>
      </c>
      <c r="B17" s="139">
        <f>+B12+B16</f>
        <v>6627637</v>
      </c>
      <c r="C17" s="172">
        <f t="shared" ref="C17:R17" si="2">+C12+C16</f>
        <v>1261828</v>
      </c>
      <c r="D17" s="172">
        <f t="shared" si="2"/>
        <v>4960879.5</v>
      </c>
      <c r="E17" s="172">
        <f t="shared" si="2"/>
        <v>6854710.555555556</v>
      </c>
      <c r="F17" s="172">
        <f t="shared" si="2"/>
        <v>4286268</v>
      </c>
      <c r="G17" s="172">
        <f t="shared" si="2"/>
        <v>5257112</v>
      </c>
      <c r="H17" s="172">
        <f t="shared" si="2"/>
        <v>7819530</v>
      </c>
      <c r="I17" s="172">
        <f t="shared" si="2"/>
        <v>13221495</v>
      </c>
      <c r="J17" s="172">
        <f t="shared" si="2"/>
        <v>62927487.5</v>
      </c>
      <c r="K17" s="172">
        <f t="shared" si="2"/>
        <v>16231725</v>
      </c>
      <c r="L17" s="172">
        <f t="shared" si="2"/>
        <v>99105822</v>
      </c>
      <c r="M17" s="172">
        <f t="shared" si="2"/>
        <v>1266524</v>
      </c>
      <c r="N17" s="172">
        <f t="shared" si="2"/>
        <v>6262215</v>
      </c>
      <c r="O17" s="172">
        <f t="shared" si="2"/>
        <v>5564864.333333334</v>
      </c>
      <c r="P17" s="172">
        <f t="shared" si="2"/>
        <v>2250634</v>
      </c>
      <c r="Q17" s="172">
        <f t="shared" si="2"/>
        <v>1254745.7272727271</v>
      </c>
      <c r="R17" s="172">
        <f t="shared" si="2"/>
        <v>920918</v>
      </c>
      <c r="S17" s="172">
        <f t="shared" ref="S17" si="3">+S12+S16</f>
        <v>1047111</v>
      </c>
      <c r="T17" s="172">
        <f t="shared" ref="T17" si="4">+T12+T16</f>
        <v>1354191.2</v>
      </c>
      <c r="U17" s="172">
        <f t="shared" ref="U17" si="5">+U12+U16</f>
        <v>3154236</v>
      </c>
      <c r="V17" s="172">
        <f t="shared" ref="V17" si="6">+V12+V16</f>
        <v>2459163.6666666665</v>
      </c>
      <c r="W17" s="172">
        <f t="shared" ref="W17" si="7">+W12+W16</f>
        <v>3277435.5</v>
      </c>
      <c r="X17" s="172">
        <f t="shared" ref="X17" si="8">+X12+X16</f>
        <v>3249281.5</v>
      </c>
      <c r="Y17" s="172">
        <f t="shared" ref="Y17" si="9">+Y12+Y16</f>
        <v>47574103</v>
      </c>
      <c r="Z17" s="172">
        <f t="shared" ref="Z17" si="10">+Z12+Z16</f>
        <v>5269392</v>
      </c>
      <c r="AA17" s="172">
        <f t="shared" ref="AA17" si="11">+AA12+AA16</f>
        <v>4716157.333333334</v>
      </c>
      <c r="AB17" s="172">
        <f t="shared" ref="AB17" si="12">+AB12+AB16</f>
        <v>12541870</v>
      </c>
      <c r="AC17" s="172">
        <f t="shared" ref="AC17" si="13">+AC12+AC16</f>
        <v>11961491</v>
      </c>
      <c r="AD17" s="172">
        <f t="shared" ref="AD17" si="14">+AD12+AD16</f>
        <v>38204188</v>
      </c>
      <c r="AE17" s="172">
        <f t="shared" ref="AE17" si="15">+AE12+AE16</f>
        <v>887159</v>
      </c>
      <c r="AF17" s="172">
        <f t="shared" ref="AF17" si="16">+AF12+AF16</f>
        <v>2493181.4000000004</v>
      </c>
      <c r="AG17" s="172">
        <f t="shared" ref="AG17:AH17" si="17">+AG12+AG16</f>
        <v>2036008.5</v>
      </c>
      <c r="AH17" s="172">
        <f t="shared" si="17"/>
        <v>2404994.7000000002</v>
      </c>
      <c r="AI17" s="172">
        <f t="shared" ref="AI17" si="18">+AI12+AI16</f>
        <v>1512310</v>
      </c>
      <c r="AJ17" s="172">
        <f t="shared" ref="AJ17" si="19">+AJ12+AJ16</f>
        <v>4110845</v>
      </c>
      <c r="AK17" s="173">
        <f t="shared" ref="AK17" si="20">+AK12+AK16</f>
        <v>2240312.5</v>
      </c>
    </row>
    <row r="18" spans="1:37" ht="19.8" customHeight="1" x14ac:dyDescent="0.3">
      <c r="A18" s="174" t="s">
        <v>1</v>
      </c>
      <c r="B18" s="90">
        <v>1</v>
      </c>
      <c r="C18" s="90">
        <v>1</v>
      </c>
      <c r="D18" s="90">
        <v>2</v>
      </c>
      <c r="E18" s="90">
        <v>28</v>
      </c>
      <c r="F18" s="90">
        <v>6</v>
      </c>
      <c r="G18" s="90">
        <v>3</v>
      </c>
      <c r="H18" s="90">
        <v>1</v>
      </c>
      <c r="I18" s="90">
        <v>7</v>
      </c>
      <c r="J18" s="90">
        <v>2</v>
      </c>
      <c r="K18" s="90">
        <v>6</v>
      </c>
      <c r="L18" s="90">
        <v>1</v>
      </c>
      <c r="M18" s="90">
        <v>4</v>
      </c>
      <c r="N18" s="90">
        <v>1</v>
      </c>
      <c r="O18" s="90">
        <v>3</v>
      </c>
      <c r="P18" s="90">
        <v>1</v>
      </c>
      <c r="Q18" s="90">
        <v>14</v>
      </c>
      <c r="R18" s="186">
        <v>2</v>
      </c>
      <c r="S18" s="90">
        <v>13</v>
      </c>
      <c r="T18" s="90">
        <v>18</v>
      </c>
      <c r="U18" s="90">
        <v>1</v>
      </c>
      <c r="V18" s="90">
        <v>4</v>
      </c>
      <c r="W18" s="90">
        <v>6</v>
      </c>
      <c r="X18" s="90">
        <v>3</v>
      </c>
      <c r="Y18" s="90">
        <v>1</v>
      </c>
      <c r="Z18" s="90">
        <v>1</v>
      </c>
      <c r="AA18" s="90">
        <v>7</v>
      </c>
      <c r="AB18" s="90">
        <v>15</v>
      </c>
      <c r="AC18" s="90">
        <v>1</v>
      </c>
      <c r="AD18" s="90">
        <v>25</v>
      </c>
      <c r="AE18" s="90">
        <v>5</v>
      </c>
      <c r="AF18" s="90">
        <v>6</v>
      </c>
      <c r="AG18" s="90">
        <v>2</v>
      </c>
      <c r="AH18" s="90">
        <v>21</v>
      </c>
      <c r="AI18" s="90">
        <v>1</v>
      </c>
      <c r="AJ18" s="90">
        <v>1</v>
      </c>
      <c r="AK18" s="136">
        <v>4</v>
      </c>
    </row>
    <row r="19" spans="1:37" ht="19.8" customHeight="1" x14ac:dyDescent="0.3">
      <c r="A19" s="176" t="s">
        <v>2</v>
      </c>
      <c r="B19" s="88">
        <v>0</v>
      </c>
      <c r="C19" s="88">
        <v>0</v>
      </c>
      <c r="D19" s="88">
        <v>0</v>
      </c>
      <c r="E19" s="88">
        <v>167</v>
      </c>
      <c r="F19" s="88">
        <v>0</v>
      </c>
      <c r="G19" s="88">
        <v>0</v>
      </c>
      <c r="H19" s="88">
        <v>72</v>
      </c>
      <c r="I19" s="88">
        <v>72</v>
      </c>
      <c r="J19" s="88">
        <v>144</v>
      </c>
      <c r="K19" s="88">
        <v>0</v>
      </c>
      <c r="L19" s="88">
        <v>46</v>
      </c>
      <c r="M19" s="88">
        <v>569</v>
      </c>
      <c r="N19" s="88">
        <v>27</v>
      </c>
      <c r="O19" s="88">
        <v>642</v>
      </c>
      <c r="P19" s="88">
        <v>272</v>
      </c>
      <c r="Q19" s="88">
        <v>1844</v>
      </c>
      <c r="R19" s="183">
        <v>2116</v>
      </c>
      <c r="S19" s="88">
        <v>5660</v>
      </c>
      <c r="T19" s="88">
        <v>11320</v>
      </c>
      <c r="U19" s="88">
        <v>59</v>
      </c>
      <c r="V19" s="88">
        <v>17039</v>
      </c>
      <c r="W19" s="88">
        <v>17098</v>
      </c>
      <c r="X19" s="88">
        <v>34137</v>
      </c>
      <c r="Y19" s="88">
        <v>105</v>
      </c>
      <c r="Z19" s="88">
        <v>13</v>
      </c>
      <c r="AA19" s="88">
        <v>34255</v>
      </c>
      <c r="AB19" s="88">
        <v>34268</v>
      </c>
      <c r="AC19" s="88">
        <v>0</v>
      </c>
      <c r="AD19" s="88">
        <v>24206</v>
      </c>
      <c r="AE19" s="88">
        <v>92742</v>
      </c>
      <c r="AF19" s="88">
        <v>185471</v>
      </c>
      <c r="AG19" s="88">
        <v>278213</v>
      </c>
      <c r="AH19" s="88">
        <v>683410</v>
      </c>
      <c r="AI19" s="88">
        <v>215</v>
      </c>
      <c r="AJ19" s="88">
        <v>1</v>
      </c>
      <c r="AK19" s="102">
        <v>216</v>
      </c>
    </row>
    <row r="20" spans="1:37" ht="19.8" customHeight="1" thickBot="1" x14ac:dyDescent="0.35">
      <c r="A20" s="177" t="s">
        <v>320</v>
      </c>
      <c r="B20" s="104">
        <v>1</v>
      </c>
      <c r="C20" s="104">
        <v>1</v>
      </c>
      <c r="D20" s="104">
        <v>2</v>
      </c>
      <c r="E20" s="104">
        <v>10</v>
      </c>
      <c r="F20" s="104">
        <v>6</v>
      </c>
      <c r="G20" s="104">
        <v>3</v>
      </c>
      <c r="H20" s="104">
        <v>1</v>
      </c>
      <c r="I20" s="104">
        <v>4</v>
      </c>
      <c r="J20" s="104">
        <v>5</v>
      </c>
      <c r="K20" s="104">
        <v>6</v>
      </c>
      <c r="L20" s="104">
        <v>1</v>
      </c>
      <c r="M20" s="104">
        <v>4</v>
      </c>
      <c r="N20" s="104">
        <v>1</v>
      </c>
      <c r="O20" s="104">
        <v>6</v>
      </c>
      <c r="P20" s="104">
        <v>1</v>
      </c>
      <c r="Q20" s="104">
        <v>38</v>
      </c>
      <c r="R20" s="184">
        <v>39</v>
      </c>
      <c r="S20" s="104">
        <v>101</v>
      </c>
      <c r="T20" s="104">
        <v>202</v>
      </c>
      <c r="U20" s="104">
        <v>1</v>
      </c>
      <c r="V20" s="104">
        <v>304</v>
      </c>
      <c r="W20" s="104">
        <v>305</v>
      </c>
      <c r="X20" s="104">
        <v>609</v>
      </c>
      <c r="Y20" s="104">
        <v>1</v>
      </c>
      <c r="Z20" s="104">
        <v>1</v>
      </c>
      <c r="AA20" s="104">
        <v>611</v>
      </c>
      <c r="AB20" s="104">
        <v>612</v>
      </c>
      <c r="AC20" s="104">
        <v>1</v>
      </c>
      <c r="AD20" s="104">
        <v>25</v>
      </c>
      <c r="AE20" s="104">
        <v>1250</v>
      </c>
      <c r="AF20" s="104">
        <v>2499</v>
      </c>
      <c r="AG20" s="104">
        <v>3749</v>
      </c>
      <c r="AH20" s="104">
        <v>9358</v>
      </c>
      <c r="AI20" s="104">
        <v>1</v>
      </c>
      <c r="AJ20" s="104">
        <v>1</v>
      </c>
      <c r="AK20" s="105">
        <v>2</v>
      </c>
    </row>
    <row r="21" spans="1:37" s="16" customFormat="1" ht="19.8" customHeight="1" thickBot="1" x14ac:dyDescent="0.35">
      <c r="A21" s="26"/>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37" ht="15" thickBot="1" x14ac:dyDescent="0.35">
      <c r="A22" s="333" t="s">
        <v>85</v>
      </c>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c r="AB22" s="334"/>
      <c r="AC22" s="334"/>
      <c r="AD22" s="334"/>
      <c r="AE22" s="334"/>
      <c r="AF22" s="334"/>
      <c r="AG22" s="334"/>
      <c r="AH22" s="334"/>
      <c r="AI22" s="334"/>
      <c r="AJ22" s="334"/>
      <c r="AK22" s="334"/>
    </row>
    <row r="23" spans="1:37" s="26" customFormat="1" ht="15" thickBot="1" x14ac:dyDescent="0.35"/>
    <row r="24" spans="1:37" x14ac:dyDescent="0.3">
      <c r="A24" s="55" t="s">
        <v>55</v>
      </c>
      <c r="B24" s="56">
        <f t="shared" ref="B24:AK24" si="21">+B4/B$17</f>
        <v>0.18793108312962825</v>
      </c>
      <c r="C24" s="56">
        <f t="shared" si="21"/>
        <v>0.12868631857907734</v>
      </c>
      <c r="D24" s="56">
        <f t="shared" si="21"/>
        <v>0.1312035496931542</v>
      </c>
      <c r="E24" s="56">
        <f t="shared" si="21"/>
        <v>0.12767487791647578</v>
      </c>
      <c r="F24" s="56">
        <f t="shared" si="21"/>
        <v>0.12868630706246087</v>
      </c>
      <c r="G24" s="56">
        <f t="shared" si="21"/>
        <v>9.8762780781539369E-2</v>
      </c>
      <c r="H24" s="56">
        <f t="shared" si="21"/>
        <v>7.0932396192610048E-2</v>
      </c>
      <c r="I24" s="56">
        <f t="shared" si="21"/>
        <v>8.2977416699094919E-2</v>
      </c>
      <c r="J24" s="56">
        <f t="shared" si="21"/>
        <v>8.2387541692332783E-2</v>
      </c>
      <c r="K24" s="56">
        <f t="shared" si="21"/>
        <v>0.11606868647663757</v>
      </c>
      <c r="L24" s="56">
        <f t="shared" si="21"/>
        <v>4.9684205232665341E-2</v>
      </c>
      <c r="M24" s="56">
        <f t="shared" si="21"/>
        <v>0.10028313715334253</v>
      </c>
      <c r="N24" s="56">
        <f t="shared" si="21"/>
        <v>6.0895226369583284E-2</v>
      </c>
      <c r="O24" s="56">
        <f t="shared" si="21"/>
        <v>8.521836980392393E-2</v>
      </c>
      <c r="P24" s="56">
        <f t="shared" si="21"/>
        <v>7.7755867902111142E-2</v>
      </c>
      <c r="Q24" s="56">
        <f t="shared" si="21"/>
        <v>9.6180080817533278E-2</v>
      </c>
      <c r="R24" s="56">
        <f t="shared" si="21"/>
        <v>0.13111916587578915</v>
      </c>
      <c r="S24" s="56">
        <f t="shared" si="21"/>
        <v>0.10624640346417694</v>
      </c>
      <c r="T24" s="56">
        <f t="shared" si="21"/>
        <v>0.1097621222173058</v>
      </c>
      <c r="U24" s="56">
        <f t="shared" si="21"/>
        <v>0.16151740072714915</v>
      </c>
      <c r="V24" s="56">
        <f t="shared" si="21"/>
        <v>0.19785195264894259</v>
      </c>
      <c r="W24" s="56">
        <f t="shared" si="21"/>
        <v>0.10386016749986385</v>
      </c>
      <c r="X24" s="56">
        <f t="shared" si="21"/>
        <v>8.0060930393380816E-2</v>
      </c>
      <c r="Y24" s="56">
        <f t="shared" si="21"/>
        <v>5.1467496927897934E-2</v>
      </c>
      <c r="Z24" s="56">
        <f t="shared" si="21"/>
        <v>3.9517652131403395E-2</v>
      </c>
      <c r="AA24" s="56">
        <f t="shared" si="21"/>
        <v>0.12530413178186306</v>
      </c>
      <c r="AB24" s="56">
        <f t="shared" si="21"/>
        <v>0.14625187472043644</v>
      </c>
      <c r="AC24" s="56">
        <f t="shared" si="21"/>
        <v>0.1564654439818581</v>
      </c>
      <c r="AD24" s="56">
        <f t="shared" si="21"/>
        <v>8.4836144142102957E-2</v>
      </c>
      <c r="AE24" s="56">
        <f t="shared" si="21"/>
        <v>8.4502552530042532E-2</v>
      </c>
      <c r="AF24" s="56">
        <f t="shared" si="21"/>
        <v>9.6538342536969024E-2</v>
      </c>
      <c r="AG24" s="56">
        <f t="shared" si="21"/>
        <v>9.3610856732670805E-2</v>
      </c>
      <c r="AH24" s="56">
        <f t="shared" si="21"/>
        <v>0.11105475617056451</v>
      </c>
      <c r="AI24" s="56">
        <f t="shared" si="21"/>
        <v>0.14547281972611437</v>
      </c>
      <c r="AJ24" s="56">
        <f t="shared" si="21"/>
        <v>0</v>
      </c>
      <c r="AK24" s="57">
        <f t="shared" si="21"/>
        <v>0.11125836239363927</v>
      </c>
    </row>
    <row r="25" spans="1:37" x14ac:dyDescent="0.3">
      <c r="A25" s="48" t="s">
        <v>57</v>
      </c>
      <c r="B25" s="28">
        <f t="shared" ref="B25:B37" si="22">+B5/B$17</f>
        <v>3.6524933396322096E-2</v>
      </c>
      <c r="C25" s="28">
        <f t="shared" ref="C25:AK25" si="23">+C5/C$17</f>
        <v>4.6486525897348925E-2</v>
      </c>
      <c r="D25" s="28">
        <f t="shared" si="23"/>
        <v>3.1321059098492518E-2</v>
      </c>
      <c r="E25" s="28">
        <f t="shared" si="23"/>
        <v>3.6776267155781514E-2</v>
      </c>
      <c r="F25" s="28">
        <f t="shared" si="23"/>
        <v>4.6486593932063974E-2</v>
      </c>
      <c r="G25" s="28">
        <f t="shared" si="23"/>
        <v>1.0336854151100453E-2</v>
      </c>
      <c r="H25" s="28">
        <f t="shared" si="23"/>
        <v>1.601924923876499E-2</v>
      </c>
      <c r="I25" s="28">
        <f t="shared" si="23"/>
        <v>1.4542114942372251E-2</v>
      </c>
      <c r="J25" s="28">
        <f t="shared" si="23"/>
        <v>5.6584255012565058E-3</v>
      </c>
      <c r="K25" s="28">
        <f t="shared" si="23"/>
        <v>2.2558354087442955E-2</v>
      </c>
      <c r="L25" s="28">
        <f t="shared" si="23"/>
        <v>3.7266630006862764E-3</v>
      </c>
      <c r="M25" s="28">
        <f t="shared" si="23"/>
        <v>4.9962732644624183E-2</v>
      </c>
      <c r="N25" s="28">
        <f t="shared" si="23"/>
        <v>5.5501767345899178E-2</v>
      </c>
      <c r="O25" s="28">
        <f t="shared" si="23"/>
        <v>2.1231065651016467E-2</v>
      </c>
      <c r="P25" s="28">
        <f t="shared" si="23"/>
        <v>1.3593947305514801E-2</v>
      </c>
      <c r="Q25" s="28">
        <f t="shared" si="23"/>
        <v>3.072958715358701E-2</v>
      </c>
      <c r="R25" s="28">
        <f t="shared" si="23"/>
        <v>5.4293650466165279E-4</v>
      </c>
      <c r="S25" s="28">
        <f t="shared" si="23"/>
        <v>1.9529713447550237E-2</v>
      </c>
      <c r="T25" s="28">
        <f t="shared" si="23"/>
        <v>3.0259316409676863E-2</v>
      </c>
      <c r="U25" s="28">
        <f t="shared" si="23"/>
        <v>1.7671474169973331E-3</v>
      </c>
      <c r="V25" s="28">
        <f t="shared" si="23"/>
        <v>2.9065979206209808E-2</v>
      </c>
      <c r="W25" s="28">
        <f t="shared" si="23"/>
        <v>2.0979665351156414E-2</v>
      </c>
      <c r="X25" s="28">
        <f t="shared" si="23"/>
        <v>3.4011826922351912E-2</v>
      </c>
      <c r="Y25" s="28">
        <f t="shared" si="23"/>
        <v>3.8604196068604802E-3</v>
      </c>
      <c r="Z25" s="28">
        <f t="shared" si="23"/>
        <v>5.6920418902218703E-2</v>
      </c>
      <c r="AA25" s="28">
        <f t="shared" si="23"/>
        <v>5.2170297965744988E-2</v>
      </c>
      <c r="AB25" s="28">
        <f t="shared" si="23"/>
        <v>4.6090694609336569E-2</v>
      </c>
      <c r="AC25" s="28">
        <f t="shared" si="23"/>
        <v>7.2691606757050603E-4</v>
      </c>
      <c r="AD25" s="28">
        <f t="shared" si="23"/>
        <v>3.2758633686966465E-2</v>
      </c>
      <c r="AE25" s="28">
        <f t="shared" si="23"/>
        <v>6.1424614978825669E-2</v>
      </c>
      <c r="AF25" s="28">
        <f t="shared" si="23"/>
        <v>3.7015196728164258E-2</v>
      </c>
      <c r="AG25" s="28">
        <f t="shared" si="23"/>
        <v>6.3851894527945235E-2</v>
      </c>
      <c r="AH25" s="28">
        <f t="shared" si="23"/>
        <v>2.8632246050271957E-2</v>
      </c>
      <c r="AI25" s="28">
        <f t="shared" si="23"/>
        <v>1.8117978456797879E-3</v>
      </c>
      <c r="AJ25" s="28">
        <f t="shared" si="23"/>
        <v>0.21985455545027846</v>
      </c>
      <c r="AK25" s="53">
        <f t="shared" si="23"/>
        <v>5.5086288185242013E-2</v>
      </c>
    </row>
    <row r="26" spans="1:37" x14ac:dyDescent="0.3">
      <c r="A26" s="48" t="s">
        <v>58</v>
      </c>
      <c r="B26" s="28">
        <f t="shared" si="22"/>
        <v>4.1969709566169666E-3</v>
      </c>
      <c r="C26" s="28">
        <f t="shared" ref="C26:AK26" si="24">+C6/C$17</f>
        <v>4.1749747192168819E-2</v>
      </c>
      <c r="D26" s="28">
        <f t="shared" si="24"/>
        <v>2.3080584803561545E-2</v>
      </c>
      <c r="E26" s="28">
        <f t="shared" si="24"/>
        <v>9.1854271502994807E-3</v>
      </c>
      <c r="F26" s="28">
        <f t="shared" si="24"/>
        <v>4.1749605950911144E-2</v>
      </c>
      <c r="G26" s="28">
        <f t="shared" si="24"/>
        <v>4.7769573864890075E-3</v>
      </c>
      <c r="H26" s="28">
        <f t="shared" si="24"/>
        <v>9.5450749597482207E-3</v>
      </c>
      <c r="I26" s="28">
        <f t="shared" si="24"/>
        <v>3.2734573510786792E-3</v>
      </c>
      <c r="J26" s="28">
        <f t="shared" si="24"/>
        <v>3.9104930099108119E-3</v>
      </c>
      <c r="K26" s="28">
        <f t="shared" si="24"/>
        <v>2.5922075441766048E-3</v>
      </c>
      <c r="L26" s="28">
        <f t="shared" si="24"/>
        <v>4.9659544723820561E-3</v>
      </c>
      <c r="M26" s="28">
        <f t="shared" si="24"/>
        <v>1.1626309489595144E-2</v>
      </c>
      <c r="N26" s="28">
        <f t="shared" si="24"/>
        <v>1.7031353921895049E-2</v>
      </c>
      <c r="O26" s="28">
        <f t="shared" si="24"/>
        <v>1.3944454950174585E-2</v>
      </c>
      <c r="P26" s="28">
        <f t="shared" si="24"/>
        <v>2.203823455968407E-2</v>
      </c>
      <c r="Q26" s="28">
        <f t="shared" si="24"/>
        <v>2.6083807056018527E-2</v>
      </c>
      <c r="R26" s="28">
        <f t="shared" si="24"/>
        <v>2.172560423403604E-2</v>
      </c>
      <c r="S26" s="28">
        <f t="shared" si="24"/>
        <v>3.305995681875603E-2</v>
      </c>
      <c r="T26" s="28">
        <f t="shared" si="24"/>
        <v>2.625958579556565E-2</v>
      </c>
      <c r="U26" s="28">
        <f t="shared" si="24"/>
        <v>2.2792207051089391E-2</v>
      </c>
      <c r="V26" s="28">
        <f t="shared" si="24"/>
        <v>1.7661288912450047E-2</v>
      </c>
      <c r="W26" s="28">
        <f t="shared" si="24"/>
        <v>1.5761256018615773E-2</v>
      </c>
      <c r="X26" s="28">
        <f t="shared" si="24"/>
        <v>9.2948241018822163E-3</v>
      </c>
      <c r="Y26" s="28">
        <f t="shared" si="24"/>
        <v>5.1441852723949416E-3</v>
      </c>
      <c r="Z26" s="28">
        <f t="shared" si="24"/>
        <v>1.3620167184373453E-2</v>
      </c>
      <c r="AA26" s="28">
        <f t="shared" si="24"/>
        <v>1.8086264014940977E-2</v>
      </c>
      <c r="AB26" s="28">
        <f t="shared" si="24"/>
        <v>5.7924775173080253E-3</v>
      </c>
      <c r="AC26" s="28">
        <f t="shared" si="24"/>
        <v>9.5556649250498949E-5</v>
      </c>
      <c r="AD26" s="28">
        <f t="shared" si="24"/>
        <v>1.3326549434842065E-3</v>
      </c>
      <c r="AE26" s="28">
        <f t="shared" si="24"/>
        <v>4.2877995939848437E-2</v>
      </c>
      <c r="AF26" s="28">
        <f t="shared" si="24"/>
        <v>2.6005568628099017E-2</v>
      </c>
      <c r="AG26" s="28">
        <f t="shared" si="24"/>
        <v>5.3462203129309133E-2</v>
      </c>
      <c r="AH26" s="28">
        <f t="shared" si="24"/>
        <v>2.5147456665912817E-2</v>
      </c>
      <c r="AI26" s="28">
        <f t="shared" si="24"/>
        <v>2.1391116900635453E-2</v>
      </c>
      <c r="AJ26" s="28">
        <f t="shared" si="24"/>
        <v>2.7731524783833981E-3</v>
      </c>
      <c r="AK26" s="53">
        <f t="shared" si="24"/>
        <v>2.4583623936392802E-2</v>
      </c>
    </row>
    <row r="27" spans="1:37" x14ac:dyDescent="0.3">
      <c r="A27" s="48" t="s">
        <v>59</v>
      </c>
      <c r="B27" s="28">
        <f t="shared" si="22"/>
        <v>7.1299770944003124E-2</v>
      </c>
      <c r="C27" s="28">
        <f t="shared" ref="C27:AK27" si="25">+C7/C$17</f>
        <v>3.7938609699578706E-2</v>
      </c>
      <c r="D27" s="28">
        <f t="shared" si="25"/>
        <v>0.10368020428635688</v>
      </c>
      <c r="E27" s="28">
        <f t="shared" si="25"/>
        <v>8.6582308889126436E-2</v>
      </c>
      <c r="F27" s="28">
        <f t="shared" si="25"/>
        <v>3.7938831636285926E-2</v>
      </c>
      <c r="G27" s="28">
        <f t="shared" si="25"/>
        <v>0.15437620503424693</v>
      </c>
      <c r="H27" s="28">
        <f t="shared" si="25"/>
        <v>0.11319670108049973</v>
      </c>
      <c r="I27" s="28">
        <f t="shared" si="25"/>
        <v>8.8954123569233282E-2</v>
      </c>
      <c r="J27" s="28">
        <f t="shared" si="25"/>
        <v>4.4930500363612957E-2</v>
      </c>
      <c r="K27" s="28">
        <f t="shared" si="25"/>
        <v>0.11742849265866689</v>
      </c>
      <c r="L27" s="28">
        <f t="shared" si="25"/>
        <v>3.8095279609304887E-2</v>
      </c>
      <c r="M27" s="28">
        <f t="shared" si="25"/>
        <v>0.10222704030875056</v>
      </c>
      <c r="N27" s="28">
        <f t="shared" si="25"/>
        <v>2.0704335446802769E-2</v>
      </c>
      <c r="O27" s="28">
        <f t="shared" si="25"/>
        <v>5.227243335611715E-2</v>
      </c>
      <c r="P27" s="28">
        <f t="shared" si="25"/>
        <v>0.10600835142453194</v>
      </c>
      <c r="Q27" s="28">
        <f t="shared" si="25"/>
        <v>0.11568414114761247</v>
      </c>
      <c r="R27" s="28">
        <f t="shared" si="25"/>
        <v>0.10098618986706742</v>
      </c>
      <c r="S27" s="28">
        <f t="shared" si="25"/>
        <v>0.13706293899224736</v>
      </c>
      <c r="T27" s="28">
        <f t="shared" si="25"/>
        <v>0.10366202350155578</v>
      </c>
      <c r="U27" s="28">
        <f t="shared" si="25"/>
        <v>0.11199891193937296</v>
      </c>
      <c r="V27" s="28">
        <f t="shared" si="25"/>
        <v>7.1011811468153607E-2</v>
      </c>
      <c r="W27" s="28">
        <f t="shared" si="25"/>
        <v>0.14190714050665529</v>
      </c>
      <c r="X27" s="28">
        <f t="shared" si="25"/>
        <v>9.4251913846184143E-2</v>
      </c>
      <c r="Y27" s="28">
        <f t="shared" si="25"/>
        <v>3.9462625285861933E-2</v>
      </c>
      <c r="Z27" s="28">
        <f t="shared" si="25"/>
        <v>0.13701561774109802</v>
      </c>
      <c r="AA27" s="28">
        <f t="shared" si="25"/>
        <v>0.12501166203672026</v>
      </c>
      <c r="AB27" s="28">
        <f t="shared" si="25"/>
        <v>8.9718000585239682E-2</v>
      </c>
      <c r="AC27" s="28">
        <f t="shared" si="25"/>
        <v>0.13354555882707264</v>
      </c>
      <c r="AD27" s="28">
        <f t="shared" si="25"/>
        <v>8.2448604849290341E-2</v>
      </c>
      <c r="AE27" s="28">
        <f t="shared" si="25"/>
        <v>8.0696470418493191E-2</v>
      </c>
      <c r="AF27" s="28">
        <f t="shared" si="25"/>
        <v>9.625316473161559E-2</v>
      </c>
      <c r="AG27" s="28">
        <f t="shared" si="25"/>
        <v>8.2797787926720351E-2</v>
      </c>
      <c r="AH27" s="28">
        <f t="shared" si="25"/>
        <v>8.7623020541375815E-2</v>
      </c>
      <c r="AI27" s="28">
        <f t="shared" si="25"/>
        <v>5.9511608069774055E-2</v>
      </c>
      <c r="AJ27" s="28">
        <f t="shared" si="25"/>
        <v>0.18623737941955973</v>
      </c>
      <c r="AK27" s="53">
        <f t="shared" si="25"/>
        <v>5.1402873483052031E-2</v>
      </c>
    </row>
    <row r="28" spans="1:37" x14ac:dyDescent="0.3">
      <c r="A28" s="48" t="s">
        <v>60</v>
      </c>
      <c r="B28" s="28">
        <f t="shared" si="22"/>
        <v>5.4616751038115089E-3</v>
      </c>
      <c r="C28" s="28">
        <f t="shared" ref="C28:AK28" si="26">+C8/C$17</f>
        <v>0</v>
      </c>
      <c r="D28" s="28">
        <f t="shared" si="26"/>
        <v>2.5862349609580317E-3</v>
      </c>
      <c r="E28" s="28">
        <f t="shared" si="26"/>
        <v>9.3426426385294326E-4</v>
      </c>
      <c r="F28" s="28">
        <f t="shared" si="26"/>
        <v>0</v>
      </c>
      <c r="G28" s="28">
        <f t="shared" si="26"/>
        <v>8.23208636224604E-3</v>
      </c>
      <c r="H28" s="28">
        <f t="shared" si="26"/>
        <v>1.4962536111505422E-4</v>
      </c>
      <c r="I28" s="28">
        <f t="shared" si="26"/>
        <v>2.174564979225118E-3</v>
      </c>
      <c r="J28" s="28">
        <f t="shared" si="26"/>
        <v>6.5662084474610554E-4</v>
      </c>
      <c r="K28" s="28">
        <f t="shared" si="26"/>
        <v>3.3732705550395905E-3</v>
      </c>
      <c r="L28" s="28">
        <f t="shared" si="26"/>
        <v>8.3384606809476839E-4</v>
      </c>
      <c r="M28" s="28">
        <f t="shared" si="26"/>
        <v>1.635184173375317E-3</v>
      </c>
      <c r="N28" s="28">
        <f t="shared" si="26"/>
        <v>0</v>
      </c>
      <c r="O28" s="28">
        <f t="shared" si="26"/>
        <v>9.7636402396871844E-5</v>
      </c>
      <c r="P28" s="28">
        <f t="shared" si="26"/>
        <v>1.9967706877262142E-3</v>
      </c>
      <c r="Q28" s="28">
        <f t="shared" si="26"/>
        <v>3.0591493256547529E-3</v>
      </c>
      <c r="R28" s="28">
        <f t="shared" si="26"/>
        <v>1.3573412616541321E-2</v>
      </c>
      <c r="S28" s="28">
        <f t="shared" si="26"/>
        <v>4.539474165903455E-3</v>
      </c>
      <c r="T28" s="28">
        <f t="shared" si="26"/>
        <v>2.4042395195006437E-3</v>
      </c>
      <c r="U28" s="28">
        <f t="shared" si="26"/>
        <v>0</v>
      </c>
      <c r="V28" s="28">
        <f t="shared" si="26"/>
        <v>4.0143729080794541E-3</v>
      </c>
      <c r="W28" s="28">
        <f t="shared" si="26"/>
        <v>5.4402291059579971E-3</v>
      </c>
      <c r="X28" s="28">
        <f t="shared" si="26"/>
        <v>1.5388017320136776E-3</v>
      </c>
      <c r="Y28" s="28">
        <f t="shared" si="26"/>
        <v>8.637682564398534E-4</v>
      </c>
      <c r="Z28" s="28">
        <f t="shared" si="26"/>
        <v>8.1314884146026709E-3</v>
      </c>
      <c r="AA28" s="28">
        <f t="shared" si="26"/>
        <v>0</v>
      </c>
      <c r="AB28" s="28">
        <f t="shared" si="26"/>
        <v>0</v>
      </c>
      <c r="AC28" s="28">
        <f t="shared" si="26"/>
        <v>0</v>
      </c>
      <c r="AD28" s="28">
        <f t="shared" si="26"/>
        <v>0</v>
      </c>
      <c r="AE28" s="28">
        <f t="shared" si="26"/>
        <v>1.9464605555486673E-2</v>
      </c>
      <c r="AF28" s="28">
        <f t="shared" si="26"/>
        <v>7.9082893847996771E-3</v>
      </c>
      <c r="AG28" s="28">
        <f t="shared" si="26"/>
        <v>1.6236425339088711E-2</v>
      </c>
      <c r="AH28" s="28">
        <f t="shared" si="26"/>
        <v>7.4020953143888422E-3</v>
      </c>
      <c r="AI28" s="28">
        <f t="shared" si="26"/>
        <v>2.7772083765894559E-2</v>
      </c>
      <c r="AJ28" s="28">
        <f t="shared" si="26"/>
        <v>0</v>
      </c>
      <c r="AK28" s="53">
        <f t="shared" si="26"/>
        <v>5.3066257497558934E-3</v>
      </c>
    </row>
    <row r="29" spans="1:37" x14ac:dyDescent="0.3">
      <c r="A29" s="48" t="s">
        <v>86</v>
      </c>
      <c r="B29" s="28">
        <f t="shared" si="22"/>
        <v>1.7481343652345474E-3</v>
      </c>
      <c r="C29" s="28">
        <f t="shared" ref="C29:AK29" si="27">+C9/C$17</f>
        <v>2.7280263237144841E-2</v>
      </c>
      <c r="D29" s="28">
        <f t="shared" si="27"/>
        <v>0.1069850618222031</v>
      </c>
      <c r="E29" s="28">
        <f t="shared" si="27"/>
        <v>5.5689813955188475E-2</v>
      </c>
      <c r="F29" s="28">
        <f t="shared" si="27"/>
        <v>2.7280375375501487E-2</v>
      </c>
      <c r="G29" s="28">
        <f t="shared" si="27"/>
        <v>6.0251712347007252E-3</v>
      </c>
      <c r="H29" s="28">
        <f t="shared" si="27"/>
        <v>0.10066986123206893</v>
      </c>
      <c r="I29" s="28">
        <f t="shared" si="27"/>
        <v>4.7219319751661973E-3</v>
      </c>
      <c r="J29" s="28">
        <f t="shared" si="27"/>
        <v>2.0682321060410999E-2</v>
      </c>
      <c r="K29" s="28">
        <f t="shared" si="27"/>
        <v>1.0797373661764231E-3</v>
      </c>
      <c r="L29" s="28">
        <f t="shared" si="27"/>
        <v>1.989939602135584E-2</v>
      </c>
      <c r="M29" s="28">
        <f t="shared" si="27"/>
        <v>6.3949044787149717E-2</v>
      </c>
      <c r="N29" s="28">
        <f t="shared" si="27"/>
        <v>0.17137658160890357</v>
      </c>
      <c r="O29" s="28">
        <f t="shared" si="27"/>
        <v>0.1314674757270213</v>
      </c>
      <c r="P29" s="28">
        <f t="shared" si="27"/>
        <v>0.1455634279052036</v>
      </c>
      <c r="Q29" s="28">
        <f t="shared" si="27"/>
        <v>0.14343304471032634</v>
      </c>
      <c r="R29" s="28">
        <f t="shared" si="27"/>
        <v>0.10817738387131101</v>
      </c>
      <c r="S29" s="28">
        <f t="shared" si="27"/>
        <v>0.12383564556829856</v>
      </c>
      <c r="T29" s="28">
        <f t="shared" si="27"/>
        <v>0.14089568740366945</v>
      </c>
      <c r="U29" s="28">
        <f t="shared" si="27"/>
        <v>0.19159663385999018</v>
      </c>
      <c r="V29" s="28">
        <f t="shared" si="27"/>
        <v>8.6933349020690109E-2</v>
      </c>
      <c r="W29" s="28">
        <f t="shared" si="27"/>
        <v>0.10404933979631331</v>
      </c>
      <c r="X29" s="28">
        <f t="shared" si="27"/>
        <v>0.15652321905627445</v>
      </c>
      <c r="Y29" s="28">
        <f t="shared" si="27"/>
        <v>2.0613651927394196E-2</v>
      </c>
      <c r="Z29" s="28">
        <f t="shared" si="27"/>
        <v>0.22768167560887481</v>
      </c>
      <c r="AA29" s="28">
        <f t="shared" si="27"/>
        <v>0.104072651802965</v>
      </c>
      <c r="AB29" s="28">
        <f t="shared" si="27"/>
        <v>8.5183868115360786E-2</v>
      </c>
      <c r="AC29" s="28">
        <f t="shared" si="27"/>
        <v>1.8580459576485909E-3</v>
      </c>
      <c r="AD29" s="28">
        <f t="shared" si="27"/>
        <v>5.5212952045990353E-2</v>
      </c>
      <c r="AE29" s="28">
        <f t="shared" si="27"/>
        <v>0.13011872730818264</v>
      </c>
      <c r="AF29" s="28">
        <f t="shared" si="27"/>
        <v>0.17329737820120106</v>
      </c>
      <c r="AG29" s="28">
        <f t="shared" si="27"/>
        <v>8.793087062259318E-2</v>
      </c>
      <c r="AH29" s="28">
        <f t="shared" si="27"/>
        <v>0.13533630656233878</v>
      </c>
      <c r="AI29" s="28">
        <f t="shared" si="27"/>
        <v>0.15869762151939748</v>
      </c>
      <c r="AJ29" s="28">
        <f t="shared" si="27"/>
        <v>8.6013459519879737E-2</v>
      </c>
      <c r="AK29" s="53">
        <f t="shared" si="27"/>
        <v>0.12607125122053284</v>
      </c>
    </row>
    <row r="30" spans="1:37" x14ac:dyDescent="0.3">
      <c r="A30" s="48" t="s">
        <v>62</v>
      </c>
      <c r="B30" s="28">
        <f t="shared" si="22"/>
        <v>1.2887398630914759E-2</v>
      </c>
      <c r="C30" s="28">
        <f t="shared" ref="C30:AK30" si="28">+C10/C$17</f>
        <v>0</v>
      </c>
      <c r="D30" s="28">
        <f t="shared" si="28"/>
        <v>0</v>
      </c>
      <c r="E30" s="28">
        <f t="shared" si="28"/>
        <v>1.9237719657341879E-2</v>
      </c>
      <c r="F30" s="28">
        <f t="shared" si="28"/>
        <v>0</v>
      </c>
      <c r="G30" s="28">
        <f t="shared" si="28"/>
        <v>1.0638921141493656E-3</v>
      </c>
      <c r="H30" s="28">
        <f t="shared" si="28"/>
        <v>6.4145415389415983E-2</v>
      </c>
      <c r="I30" s="28">
        <f t="shared" si="28"/>
        <v>1.7293127592605827E-2</v>
      </c>
      <c r="J30" s="28">
        <f t="shared" si="28"/>
        <v>3.4833346874050868E-2</v>
      </c>
      <c r="K30" s="28">
        <f t="shared" si="28"/>
        <v>1.0943322413360256E-2</v>
      </c>
      <c r="L30" s="28">
        <f t="shared" si="28"/>
        <v>0</v>
      </c>
      <c r="M30" s="28">
        <f t="shared" si="28"/>
        <v>7.7381083974721362E-2</v>
      </c>
      <c r="N30" s="28">
        <f t="shared" si="28"/>
        <v>8.6993180527976128E-3</v>
      </c>
      <c r="O30" s="28">
        <f t="shared" si="28"/>
        <v>8.3845709805563991E-3</v>
      </c>
      <c r="P30" s="28">
        <f t="shared" si="28"/>
        <v>1.7089406807148565E-2</v>
      </c>
      <c r="Q30" s="28">
        <f t="shared" si="28"/>
        <v>5.056801439596274E-3</v>
      </c>
      <c r="R30" s="28">
        <f t="shared" si="28"/>
        <v>7.4925237643308093E-2</v>
      </c>
      <c r="S30" s="28">
        <f t="shared" si="28"/>
        <v>6.8183368864958493E-3</v>
      </c>
      <c r="T30" s="28">
        <f t="shared" si="28"/>
        <v>4.4238213924296657E-3</v>
      </c>
      <c r="U30" s="28">
        <f t="shared" si="28"/>
        <v>2.0537461369409264E-3</v>
      </c>
      <c r="V30" s="28">
        <f t="shared" si="28"/>
        <v>5.1575799956923027E-4</v>
      </c>
      <c r="W30" s="28">
        <f t="shared" si="28"/>
        <v>2.6498461983462375E-2</v>
      </c>
      <c r="X30" s="28">
        <f t="shared" si="28"/>
        <v>6.5480937862724423E-2</v>
      </c>
      <c r="Y30" s="28">
        <f t="shared" si="28"/>
        <v>0</v>
      </c>
      <c r="Z30" s="28">
        <f t="shared" si="28"/>
        <v>0</v>
      </c>
      <c r="AA30" s="28">
        <f t="shared" si="28"/>
        <v>6.7894257415217693E-3</v>
      </c>
      <c r="AB30" s="28">
        <f t="shared" si="28"/>
        <v>6.5939130289183352E-4</v>
      </c>
      <c r="AC30" s="28">
        <f t="shared" si="28"/>
        <v>2.5899781222926137E-3</v>
      </c>
      <c r="AD30" s="28">
        <f t="shared" si="28"/>
        <v>0</v>
      </c>
      <c r="AE30" s="28">
        <f t="shared" si="28"/>
        <v>8.9244430817925526E-3</v>
      </c>
      <c r="AF30" s="28">
        <f t="shared" si="28"/>
        <v>1.8607791635217554E-2</v>
      </c>
      <c r="AG30" s="28">
        <f t="shared" si="28"/>
        <v>9.8084069884776998E-4</v>
      </c>
      <c r="AH30" s="28">
        <f t="shared" si="28"/>
        <v>3.5818332572624789E-2</v>
      </c>
      <c r="AI30" s="28">
        <f t="shared" si="28"/>
        <v>2.0210803340584935E-2</v>
      </c>
      <c r="AJ30" s="28">
        <f t="shared" si="28"/>
        <v>0</v>
      </c>
      <c r="AK30" s="53">
        <f t="shared" si="28"/>
        <v>6.0689301157762589E-2</v>
      </c>
    </row>
    <row r="31" spans="1:37" ht="15" thickBot="1" x14ac:dyDescent="0.35">
      <c r="A31" s="49" t="s">
        <v>63</v>
      </c>
      <c r="B31" s="50">
        <f t="shared" si="22"/>
        <v>1.5287650787150836E-2</v>
      </c>
      <c r="C31" s="50">
        <f t="shared" ref="C31:AK31" si="29">+C11/C$17</f>
        <v>6.7644718614581378E-2</v>
      </c>
      <c r="D31" s="50">
        <f t="shared" si="29"/>
        <v>0</v>
      </c>
      <c r="E31" s="50">
        <f t="shared" si="29"/>
        <v>4.2575588125570413E-2</v>
      </c>
      <c r="F31" s="50">
        <f t="shared" si="29"/>
        <v>6.7644160374479623E-2</v>
      </c>
      <c r="G31" s="50">
        <f t="shared" si="29"/>
        <v>0.12033032585191261</v>
      </c>
      <c r="H31" s="50">
        <f t="shared" si="29"/>
        <v>0</v>
      </c>
      <c r="I31" s="50">
        <f t="shared" si="29"/>
        <v>0.19014332342900708</v>
      </c>
      <c r="J31" s="50">
        <f t="shared" si="29"/>
        <v>0.26614061939148609</v>
      </c>
      <c r="K31" s="50">
        <f t="shared" si="29"/>
        <v>9.441923147416556E-2</v>
      </c>
      <c r="L31" s="50">
        <f t="shared" si="29"/>
        <v>0.3379732928303647</v>
      </c>
      <c r="M31" s="50">
        <f t="shared" si="29"/>
        <v>0</v>
      </c>
      <c r="N31" s="50">
        <f t="shared" si="29"/>
        <v>0.10439181663357135</v>
      </c>
      <c r="O31" s="50">
        <f t="shared" si="29"/>
        <v>9.273972716795191E-2</v>
      </c>
      <c r="P31" s="50">
        <f t="shared" si="29"/>
        <v>0</v>
      </c>
      <c r="Q31" s="50">
        <f t="shared" si="29"/>
        <v>4.4534195012202044E-3</v>
      </c>
      <c r="R31" s="50">
        <f t="shared" si="29"/>
        <v>2.3554757318241148E-2</v>
      </c>
      <c r="S31" s="50">
        <f t="shared" si="29"/>
        <v>1.1871499561916337E-2</v>
      </c>
      <c r="T31" s="50">
        <f t="shared" si="29"/>
        <v>1.2113429772693843E-2</v>
      </c>
      <c r="U31" s="50">
        <f t="shared" si="29"/>
        <v>0</v>
      </c>
      <c r="V31" s="50">
        <f t="shared" si="29"/>
        <v>2.4644963985723602E-2</v>
      </c>
      <c r="W31" s="50">
        <f t="shared" si="29"/>
        <v>3.578407568966651E-2</v>
      </c>
      <c r="X31" s="50">
        <f t="shared" si="29"/>
        <v>0</v>
      </c>
      <c r="Y31" s="50">
        <f t="shared" si="29"/>
        <v>0.35010406817339257</v>
      </c>
      <c r="Z31" s="50">
        <f t="shared" si="29"/>
        <v>0</v>
      </c>
      <c r="AA31" s="50">
        <f t="shared" si="29"/>
        <v>0</v>
      </c>
      <c r="AB31" s="50">
        <f t="shared" si="29"/>
        <v>8.4019288989600441E-2</v>
      </c>
      <c r="AC31" s="50">
        <f t="shared" si="29"/>
        <v>0.16378250838461525</v>
      </c>
      <c r="AD31" s="50">
        <f t="shared" si="29"/>
        <v>0.22834774030532987</v>
      </c>
      <c r="AE31" s="50">
        <f t="shared" si="29"/>
        <v>1.9942986544689283E-2</v>
      </c>
      <c r="AF31" s="50">
        <f t="shared" si="29"/>
        <v>2.9680953018500775E-3</v>
      </c>
      <c r="AG31" s="50">
        <f t="shared" si="29"/>
        <v>1.9646283402058488E-2</v>
      </c>
      <c r="AH31" s="50">
        <f t="shared" si="29"/>
        <v>1.9279294045845503E-2</v>
      </c>
      <c r="AI31" s="50">
        <f t="shared" si="29"/>
        <v>0</v>
      </c>
      <c r="AJ31" s="50">
        <f t="shared" si="29"/>
        <v>0</v>
      </c>
      <c r="AK31" s="54">
        <f t="shared" si="29"/>
        <v>8.9273259868879896E-3</v>
      </c>
    </row>
    <row r="32" spans="1:37" s="37" customFormat="1" ht="15" thickBot="1" x14ac:dyDescent="0.35">
      <c r="A32" s="74" t="s">
        <v>75</v>
      </c>
      <c r="B32" s="79">
        <f t="shared" si="22"/>
        <v>0.33533761731368211</v>
      </c>
      <c r="C32" s="79">
        <f t="shared" ref="C32:AK32" si="30">+C12/C$17</f>
        <v>0.34978618321990002</v>
      </c>
      <c r="D32" s="79">
        <f t="shared" si="30"/>
        <v>0.39885669466472629</v>
      </c>
      <c r="E32" s="79">
        <f t="shared" si="30"/>
        <v>0.37865626711363692</v>
      </c>
      <c r="F32" s="79">
        <f t="shared" si="30"/>
        <v>0.349785874331703</v>
      </c>
      <c r="G32" s="79">
        <f t="shared" si="30"/>
        <v>0.40390427291638453</v>
      </c>
      <c r="H32" s="79">
        <f t="shared" si="30"/>
        <v>0.37465832345422295</v>
      </c>
      <c r="I32" s="79">
        <f t="shared" si="30"/>
        <v>0.40408006053778334</v>
      </c>
      <c r="J32" s="79">
        <f t="shared" si="30"/>
        <v>0.45919986873780716</v>
      </c>
      <c r="K32" s="79">
        <f t="shared" si="30"/>
        <v>0.36846330257566584</v>
      </c>
      <c r="L32" s="79">
        <f t="shared" si="30"/>
        <v>0.45517863723485386</v>
      </c>
      <c r="M32" s="79">
        <f t="shared" si="30"/>
        <v>0.40706453253155883</v>
      </c>
      <c r="N32" s="79">
        <f t="shared" si="30"/>
        <v>0.43860039937945278</v>
      </c>
      <c r="O32" s="79">
        <f t="shared" si="30"/>
        <v>0.4053557340391587</v>
      </c>
      <c r="P32" s="79">
        <f t="shared" si="30"/>
        <v>0.38404600659192034</v>
      </c>
      <c r="Q32" s="79">
        <f t="shared" si="30"/>
        <v>0.42468003115154879</v>
      </c>
      <c r="R32" s="79">
        <f t="shared" si="30"/>
        <v>0.47460468793095584</v>
      </c>
      <c r="S32" s="79">
        <f t="shared" si="30"/>
        <v>0.44296396890534473</v>
      </c>
      <c r="T32" s="79">
        <f t="shared" si="30"/>
        <v>0.42978022601239768</v>
      </c>
      <c r="U32" s="79">
        <f t="shared" si="30"/>
        <v>0.49172604713153995</v>
      </c>
      <c r="V32" s="79">
        <f t="shared" si="30"/>
        <v>0.43169947614981835</v>
      </c>
      <c r="W32" s="79">
        <f t="shared" si="30"/>
        <v>0.45428033595169148</v>
      </c>
      <c r="X32" s="79">
        <f t="shared" si="30"/>
        <v>0.44116245391481163</v>
      </c>
      <c r="Y32" s="79">
        <f t="shared" si="30"/>
        <v>0.47151621545024192</v>
      </c>
      <c r="Z32" s="79">
        <f t="shared" si="30"/>
        <v>0.48288701998257105</v>
      </c>
      <c r="AA32" s="79">
        <f t="shared" si="30"/>
        <v>0.43143443334375603</v>
      </c>
      <c r="AB32" s="79">
        <f t="shared" si="30"/>
        <v>0.45771559584017374</v>
      </c>
      <c r="AC32" s="79">
        <f t="shared" si="30"/>
        <v>0.45906400799030822</v>
      </c>
      <c r="AD32" s="79">
        <f t="shared" si="30"/>
        <v>0.48493672997316417</v>
      </c>
      <c r="AE32" s="79">
        <f t="shared" si="30"/>
        <v>0.44795239635736095</v>
      </c>
      <c r="AF32" s="79">
        <f t="shared" si="30"/>
        <v>0.4585938271479163</v>
      </c>
      <c r="AG32" s="79">
        <f t="shared" si="30"/>
        <v>0.4185171623792337</v>
      </c>
      <c r="AH32" s="79">
        <f t="shared" si="30"/>
        <v>0.45029350792332307</v>
      </c>
      <c r="AI32" s="79">
        <f t="shared" si="30"/>
        <v>0.43486785116808063</v>
      </c>
      <c r="AJ32" s="79">
        <f t="shared" si="30"/>
        <v>0.49487854686810134</v>
      </c>
      <c r="AK32" s="80">
        <f t="shared" si="30"/>
        <v>0.44332565211326547</v>
      </c>
    </row>
    <row r="33" spans="1:37" x14ac:dyDescent="0.3">
      <c r="A33" s="51" t="s">
        <v>64</v>
      </c>
      <c r="B33" s="39">
        <f t="shared" si="22"/>
        <v>1.0919879890826852E-2</v>
      </c>
      <c r="C33" s="39">
        <f t="shared" ref="C33:AK33" si="31">+C13/C$17</f>
        <v>0</v>
      </c>
      <c r="D33" s="39">
        <f t="shared" si="31"/>
        <v>2.2576641903920464E-2</v>
      </c>
      <c r="E33" s="39">
        <f t="shared" si="31"/>
        <v>4.7260217406051429E-2</v>
      </c>
      <c r="F33" s="39">
        <f t="shared" si="31"/>
        <v>0</v>
      </c>
      <c r="G33" s="39">
        <f t="shared" si="31"/>
        <v>1.2173223625443019E-2</v>
      </c>
      <c r="H33" s="39">
        <f t="shared" si="31"/>
        <v>2.4689463433224246E-2</v>
      </c>
      <c r="I33" s="39">
        <f t="shared" si="31"/>
        <v>4.3476550874163621E-3</v>
      </c>
      <c r="J33" s="39">
        <f t="shared" si="31"/>
        <v>4.3638799340272403E-3</v>
      </c>
      <c r="K33" s="39">
        <f t="shared" si="31"/>
        <v>6.7442616234565335E-3</v>
      </c>
      <c r="L33" s="39">
        <f t="shared" si="31"/>
        <v>5.541712776470387E-3</v>
      </c>
      <c r="M33" s="39">
        <f t="shared" si="31"/>
        <v>0</v>
      </c>
      <c r="N33" s="39">
        <f t="shared" si="31"/>
        <v>1.1483157317338992E-3</v>
      </c>
      <c r="O33" s="39">
        <f t="shared" si="31"/>
        <v>1.4031189619297696E-2</v>
      </c>
      <c r="P33" s="39">
        <f t="shared" si="31"/>
        <v>5.3278320686526555E-2</v>
      </c>
      <c r="Q33" s="39">
        <f t="shared" si="31"/>
        <v>1.4112239908368254E-2</v>
      </c>
      <c r="R33" s="39">
        <f t="shared" si="31"/>
        <v>7.4387730503693052E-3</v>
      </c>
      <c r="S33" s="39">
        <f t="shared" si="31"/>
        <v>1.4957026205117381E-2</v>
      </c>
      <c r="T33" s="39">
        <f t="shared" si="31"/>
        <v>1.2651020033212446E-2</v>
      </c>
      <c r="U33" s="39">
        <f t="shared" si="31"/>
        <v>0</v>
      </c>
      <c r="V33" s="39">
        <f t="shared" si="31"/>
        <v>3.1419896005295031E-2</v>
      </c>
      <c r="W33" s="39">
        <f t="shared" si="31"/>
        <v>2.5426892459058307E-3</v>
      </c>
      <c r="X33" s="39">
        <f t="shared" si="31"/>
        <v>1.5847657397489261E-2</v>
      </c>
      <c r="Y33" s="39">
        <f t="shared" si="31"/>
        <v>5.7406232125911021E-3</v>
      </c>
      <c r="Z33" s="39">
        <f t="shared" si="31"/>
        <v>7.3253233010563646E-3</v>
      </c>
      <c r="AA33" s="39">
        <f t="shared" si="31"/>
        <v>1.2227468803698375E-2</v>
      </c>
      <c r="AB33" s="39">
        <f t="shared" si="31"/>
        <v>0</v>
      </c>
      <c r="AC33" s="39">
        <f t="shared" si="31"/>
        <v>0</v>
      </c>
      <c r="AD33" s="39">
        <f t="shared" si="31"/>
        <v>0</v>
      </c>
      <c r="AE33" s="39">
        <f t="shared" si="31"/>
        <v>2.7889476407273107E-2</v>
      </c>
      <c r="AF33" s="39">
        <f t="shared" si="31"/>
        <v>1.0827451223565199E-2</v>
      </c>
      <c r="AG33" s="39">
        <f t="shared" si="31"/>
        <v>3.6893018865098055E-2</v>
      </c>
      <c r="AH33" s="39">
        <f t="shared" si="31"/>
        <v>1.9294720275267133E-2</v>
      </c>
      <c r="AI33" s="39">
        <f t="shared" si="31"/>
        <v>4.4303086007498466E-2</v>
      </c>
      <c r="AJ33" s="39">
        <f t="shared" si="31"/>
        <v>0</v>
      </c>
      <c r="AK33" s="52">
        <f t="shared" si="31"/>
        <v>0</v>
      </c>
    </row>
    <row r="34" spans="1:37" x14ac:dyDescent="0.3">
      <c r="A34" s="48" t="s">
        <v>65</v>
      </c>
      <c r="B34" s="28">
        <f t="shared" si="22"/>
        <v>6.9644128065553382E-2</v>
      </c>
      <c r="C34" s="28">
        <f t="shared" ref="C34:AK34" si="32">+C14/C$17</f>
        <v>3.0037374348960397E-2</v>
      </c>
      <c r="D34" s="28">
        <f t="shared" si="32"/>
        <v>4.3743553940384969E-2</v>
      </c>
      <c r="E34" s="28">
        <f t="shared" si="32"/>
        <v>2.108324697071657E-2</v>
      </c>
      <c r="F34" s="28">
        <f t="shared" si="32"/>
        <v>3.0037785784743278E-2</v>
      </c>
      <c r="G34" s="28">
        <f t="shared" si="32"/>
        <v>5.6181036279995558E-2</v>
      </c>
      <c r="H34" s="28">
        <f t="shared" si="32"/>
        <v>3.0258979759653075E-2</v>
      </c>
      <c r="I34" s="28">
        <f t="shared" si="32"/>
        <v>2.7758698997352418E-2</v>
      </c>
      <c r="J34" s="28">
        <f t="shared" si="32"/>
        <v>6.992731117701148E-4</v>
      </c>
      <c r="K34" s="28">
        <f t="shared" si="32"/>
        <v>4.3013111668661216E-2</v>
      </c>
      <c r="L34" s="28">
        <f t="shared" si="32"/>
        <v>8.8801039357707962E-4</v>
      </c>
      <c r="M34" s="28">
        <f t="shared" si="32"/>
        <v>1.6378686862625579E-2</v>
      </c>
      <c r="N34" s="28">
        <f t="shared" si="32"/>
        <v>4.9217888558601069E-2</v>
      </c>
      <c r="O34" s="28">
        <f t="shared" si="32"/>
        <v>3.5052606553511063E-2</v>
      </c>
      <c r="P34" s="28">
        <f t="shared" si="32"/>
        <v>1.8465907828638509E-2</v>
      </c>
      <c r="Q34" s="28">
        <f t="shared" si="32"/>
        <v>7.5960337635955673E-3</v>
      </c>
      <c r="R34" s="28">
        <f t="shared" si="32"/>
        <v>9.8407241469924567E-3</v>
      </c>
      <c r="S34" s="28">
        <f t="shared" si="32"/>
        <v>2.6304119938892184E-3</v>
      </c>
      <c r="T34" s="28">
        <f t="shared" si="32"/>
        <v>6.0698223411878626E-3</v>
      </c>
      <c r="U34" s="28">
        <f t="shared" si="32"/>
        <v>3.4715221055114454E-4</v>
      </c>
      <c r="V34" s="28">
        <f t="shared" si="32"/>
        <v>4.7848245426527804E-3</v>
      </c>
      <c r="W34" s="28">
        <f t="shared" si="32"/>
        <v>1.9300608661863825E-2</v>
      </c>
      <c r="X34" s="28">
        <f t="shared" si="32"/>
        <v>1.9000816026558488E-2</v>
      </c>
      <c r="Y34" s="28">
        <f t="shared" si="32"/>
        <v>3.3457278217100591E-4</v>
      </c>
      <c r="Z34" s="28">
        <f t="shared" si="32"/>
        <v>0</v>
      </c>
      <c r="AA34" s="28">
        <f t="shared" si="32"/>
        <v>2.0574306539957104E-2</v>
      </c>
      <c r="AB34" s="28">
        <f t="shared" si="32"/>
        <v>1.2648153744218366E-2</v>
      </c>
      <c r="AC34" s="28">
        <f t="shared" si="32"/>
        <v>4.3096634023300271E-4</v>
      </c>
      <c r="AD34" s="28">
        <f t="shared" si="32"/>
        <v>0</v>
      </c>
      <c r="AE34" s="28">
        <f t="shared" si="32"/>
        <v>7.4527790396084585E-3</v>
      </c>
      <c r="AF34" s="28">
        <f t="shared" si="32"/>
        <v>1.1598032938959033E-2</v>
      </c>
      <c r="AG34" s="28">
        <f t="shared" si="32"/>
        <v>1.8571877278508415E-2</v>
      </c>
      <c r="AH34" s="28">
        <f t="shared" si="32"/>
        <v>8.1282923409353031E-3</v>
      </c>
      <c r="AI34" s="28">
        <f t="shared" si="32"/>
        <v>8.5961211656340308E-3</v>
      </c>
      <c r="AJ34" s="28">
        <f t="shared" si="32"/>
        <v>0</v>
      </c>
      <c r="AK34" s="53">
        <f t="shared" si="32"/>
        <v>1.2074208397266006E-4</v>
      </c>
    </row>
    <row r="35" spans="1:37" ht="15" thickBot="1" x14ac:dyDescent="0.35">
      <c r="A35" s="49" t="s">
        <v>66</v>
      </c>
      <c r="B35" s="50">
        <f t="shared" si="22"/>
        <v>0.58409837472993764</v>
      </c>
      <c r="C35" s="50">
        <f t="shared" ref="C35:AK35" si="33">+C15/C$17</f>
        <v>0.62017644243113956</v>
      </c>
      <c r="D35" s="50">
        <f t="shared" si="33"/>
        <v>0.53482310949096834</v>
      </c>
      <c r="E35" s="50">
        <f t="shared" si="33"/>
        <v>0.55300026850959505</v>
      </c>
      <c r="F35" s="50">
        <f t="shared" si="33"/>
        <v>0.6201763398835537</v>
      </c>
      <c r="G35" s="50">
        <f t="shared" si="33"/>
        <v>0.52774146717817694</v>
      </c>
      <c r="H35" s="50">
        <f t="shared" si="33"/>
        <v>0.57039323335289971</v>
      </c>
      <c r="I35" s="50">
        <f t="shared" si="33"/>
        <v>0.56381358537744786</v>
      </c>
      <c r="J35" s="50">
        <f t="shared" si="33"/>
        <v>0.53573697821639554</v>
      </c>
      <c r="K35" s="50">
        <f t="shared" si="33"/>
        <v>0.58177932413221634</v>
      </c>
      <c r="L35" s="50">
        <f t="shared" si="33"/>
        <v>0.53839163959509861</v>
      </c>
      <c r="M35" s="50">
        <f t="shared" si="33"/>
        <v>0.57655678060581561</v>
      </c>
      <c r="N35" s="50">
        <f t="shared" si="33"/>
        <v>0.51103339633021228</v>
      </c>
      <c r="O35" s="50">
        <f t="shared" si="33"/>
        <v>0.54556046978803252</v>
      </c>
      <c r="P35" s="50">
        <f t="shared" si="33"/>
        <v>0.54420976489291462</v>
      </c>
      <c r="Q35" s="50">
        <f t="shared" si="33"/>
        <v>0.55361169517648745</v>
      </c>
      <c r="R35" s="50">
        <f t="shared" si="33"/>
        <v>0.50811581487168234</v>
      </c>
      <c r="S35" s="50">
        <f t="shared" si="33"/>
        <v>0.53944859289564862</v>
      </c>
      <c r="T35" s="50">
        <f t="shared" si="33"/>
        <v>0.55149893161320207</v>
      </c>
      <c r="U35" s="50">
        <f t="shared" si="33"/>
        <v>0.50792680065790896</v>
      </c>
      <c r="V35" s="50">
        <f t="shared" si="33"/>
        <v>0.53209580330223383</v>
      </c>
      <c r="W35" s="50">
        <f t="shared" si="33"/>
        <v>0.5238763661405389</v>
      </c>
      <c r="X35" s="50">
        <f t="shared" si="33"/>
        <v>0.52398907266114059</v>
      </c>
      <c r="Y35" s="50">
        <f t="shared" si="33"/>
        <v>0.52240858855499595</v>
      </c>
      <c r="Z35" s="50">
        <f t="shared" si="33"/>
        <v>0.50978765671637261</v>
      </c>
      <c r="AA35" s="50">
        <f t="shared" si="33"/>
        <v>0.53576379131258833</v>
      </c>
      <c r="AB35" s="50">
        <f t="shared" si="33"/>
        <v>0.52963625041560791</v>
      </c>
      <c r="AC35" s="50">
        <f t="shared" si="33"/>
        <v>0.54050502566945879</v>
      </c>
      <c r="AD35" s="50">
        <f t="shared" si="33"/>
        <v>0.51506327002683583</v>
      </c>
      <c r="AE35" s="50">
        <f t="shared" si="33"/>
        <v>0.51670534819575742</v>
      </c>
      <c r="AF35" s="50">
        <f t="shared" si="33"/>
        <v>0.51898068868955938</v>
      </c>
      <c r="AG35" s="50">
        <f t="shared" si="33"/>
        <v>0.52601794147715986</v>
      </c>
      <c r="AH35" s="50">
        <f t="shared" si="33"/>
        <v>0.52228347946047449</v>
      </c>
      <c r="AI35" s="50">
        <f t="shared" si="33"/>
        <v>0.51223294165878686</v>
      </c>
      <c r="AJ35" s="50">
        <f t="shared" si="33"/>
        <v>0.50512145313189871</v>
      </c>
      <c r="AK35" s="54">
        <f t="shared" si="33"/>
        <v>0.55655360580276192</v>
      </c>
    </row>
    <row r="36" spans="1:37" s="37" customFormat="1" ht="15" thickBot="1" x14ac:dyDescent="0.35">
      <c r="A36" s="116" t="s">
        <v>79</v>
      </c>
      <c r="B36" s="79">
        <f t="shared" si="22"/>
        <v>0.66466238268631794</v>
      </c>
      <c r="C36" s="79">
        <f t="shared" ref="C36:AK36" si="34">+C16/C$17</f>
        <v>0.65021381678009993</v>
      </c>
      <c r="D36" s="79">
        <f t="shared" si="34"/>
        <v>0.60114330533527371</v>
      </c>
      <c r="E36" s="79">
        <f t="shared" si="34"/>
        <v>0.62134373288636313</v>
      </c>
      <c r="F36" s="79">
        <f t="shared" si="34"/>
        <v>0.65021412566829695</v>
      </c>
      <c r="G36" s="79">
        <f t="shared" si="34"/>
        <v>0.59609572708361547</v>
      </c>
      <c r="H36" s="79">
        <f t="shared" si="34"/>
        <v>0.6253416765457771</v>
      </c>
      <c r="I36" s="79">
        <f t="shared" si="34"/>
        <v>0.59591993946221666</v>
      </c>
      <c r="J36" s="79">
        <f t="shared" si="34"/>
        <v>0.54080013126219284</v>
      </c>
      <c r="K36" s="79">
        <f t="shared" si="34"/>
        <v>0.63153669742433416</v>
      </c>
      <c r="L36" s="79">
        <f t="shared" si="34"/>
        <v>0.54482136276514614</v>
      </c>
      <c r="M36" s="79">
        <f t="shared" si="34"/>
        <v>0.59293546746844117</v>
      </c>
      <c r="N36" s="79">
        <f t="shared" si="34"/>
        <v>0.56139960062054717</v>
      </c>
      <c r="O36" s="79">
        <f t="shared" si="34"/>
        <v>0.59464426596084119</v>
      </c>
      <c r="P36" s="79">
        <f t="shared" si="34"/>
        <v>0.61595399340807966</v>
      </c>
      <c r="Q36" s="79">
        <f t="shared" si="34"/>
        <v>0.57531996884845127</v>
      </c>
      <c r="R36" s="79">
        <f t="shared" si="34"/>
        <v>0.52539531206904411</v>
      </c>
      <c r="S36" s="79">
        <f t="shared" si="34"/>
        <v>0.55703603109465516</v>
      </c>
      <c r="T36" s="79">
        <f t="shared" si="34"/>
        <v>0.57021977398760237</v>
      </c>
      <c r="U36" s="79">
        <f t="shared" si="34"/>
        <v>0.50827395286846011</v>
      </c>
      <c r="V36" s="79">
        <f t="shared" si="34"/>
        <v>0.56830052385018159</v>
      </c>
      <c r="W36" s="79">
        <f t="shared" si="34"/>
        <v>0.54571966404830852</v>
      </c>
      <c r="X36" s="79">
        <f t="shared" si="34"/>
        <v>0.55883754608518832</v>
      </c>
      <c r="Y36" s="79">
        <f t="shared" si="34"/>
        <v>0.52848378454975808</v>
      </c>
      <c r="Z36" s="79">
        <f t="shared" si="34"/>
        <v>0.517112980017429</v>
      </c>
      <c r="AA36" s="79">
        <f t="shared" si="34"/>
        <v>0.56856556665624391</v>
      </c>
      <c r="AB36" s="79">
        <f t="shared" si="34"/>
        <v>0.54228440415982626</v>
      </c>
      <c r="AC36" s="79">
        <f t="shared" si="34"/>
        <v>0.54093599200969178</v>
      </c>
      <c r="AD36" s="79">
        <f t="shared" si="34"/>
        <v>0.51506327002683583</v>
      </c>
      <c r="AE36" s="79">
        <f t="shared" si="34"/>
        <v>0.55204760364263905</v>
      </c>
      <c r="AF36" s="79">
        <f t="shared" si="34"/>
        <v>0.54140617285208359</v>
      </c>
      <c r="AG36" s="79">
        <f t="shared" si="34"/>
        <v>0.58148283762076636</v>
      </c>
      <c r="AH36" s="79">
        <f t="shared" si="34"/>
        <v>0.54970649207667688</v>
      </c>
      <c r="AI36" s="79">
        <f t="shared" si="34"/>
        <v>0.56513214883191942</v>
      </c>
      <c r="AJ36" s="79">
        <f t="shared" si="34"/>
        <v>0.50512145313189871</v>
      </c>
      <c r="AK36" s="80">
        <f t="shared" si="34"/>
        <v>0.55667434788673453</v>
      </c>
    </row>
    <row r="37" spans="1:37" s="37" customFormat="1" ht="15" thickBot="1" x14ac:dyDescent="0.35">
      <c r="A37" s="118" t="s">
        <v>54</v>
      </c>
      <c r="B37" s="178">
        <f t="shared" si="22"/>
        <v>1</v>
      </c>
      <c r="C37" s="178">
        <f t="shared" ref="C37:AK37" si="35">+C17/C$17</f>
        <v>1</v>
      </c>
      <c r="D37" s="178">
        <f t="shared" si="35"/>
        <v>1</v>
      </c>
      <c r="E37" s="178">
        <f t="shared" si="35"/>
        <v>1</v>
      </c>
      <c r="F37" s="178">
        <f t="shared" si="35"/>
        <v>1</v>
      </c>
      <c r="G37" s="178">
        <f t="shared" si="35"/>
        <v>1</v>
      </c>
      <c r="H37" s="178">
        <f t="shared" si="35"/>
        <v>1</v>
      </c>
      <c r="I37" s="178">
        <f t="shared" si="35"/>
        <v>1</v>
      </c>
      <c r="J37" s="178">
        <f t="shared" si="35"/>
        <v>1</v>
      </c>
      <c r="K37" s="178">
        <f t="shared" si="35"/>
        <v>1</v>
      </c>
      <c r="L37" s="178">
        <f t="shared" si="35"/>
        <v>1</v>
      </c>
      <c r="M37" s="178">
        <f t="shared" si="35"/>
        <v>1</v>
      </c>
      <c r="N37" s="178">
        <f t="shared" si="35"/>
        <v>1</v>
      </c>
      <c r="O37" s="178">
        <f t="shared" si="35"/>
        <v>1</v>
      </c>
      <c r="P37" s="178">
        <f t="shared" si="35"/>
        <v>1</v>
      </c>
      <c r="Q37" s="178">
        <f t="shared" si="35"/>
        <v>1</v>
      </c>
      <c r="R37" s="178">
        <f t="shared" si="35"/>
        <v>1</v>
      </c>
      <c r="S37" s="178">
        <f t="shared" si="35"/>
        <v>1</v>
      </c>
      <c r="T37" s="178">
        <f t="shared" si="35"/>
        <v>1</v>
      </c>
      <c r="U37" s="178">
        <f t="shared" si="35"/>
        <v>1</v>
      </c>
      <c r="V37" s="178">
        <f t="shared" si="35"/>
        <v>1</v>
      </c>
      <c r="W37" s="178">
        <f t="shared" si="35"/>
        <v>1</v>
      </c>
      <c r="X37" s="178">
        <f t="shared" si="35"/>
        <v>1</v>
      </c>
      <c r="Y37" s="178">
        <f t="shared" si="35"/>
        <v>1</v>
      </c>
      <c r="Z37" s="178">
        <f t="shared" si="35"/>
        <v>1</v>
      </c>
      <c r="AA37" s="178">
        <f t="shared" si="35"/>
        <v>1</v>
      </c>
      <c r="AB37" s="178">
        <f t="shared" si="35"/>
        <v>1</v>
      </c>
      <c r="AC37" s="178">
        <f t="shared" si="35"/>
        <v>1</v>
      </c>
      <c r="AD37" s="178">
        <f t="shared" si="35"/>
        <v>1</v>
      </c>
      <c r="AE37" s="178">
        <f t="shared" si="35"/>
        <v>1</v>
      </c>
      <c r="AF37" s="178">
        <f t="shared" si="35"/>
        <v>1</v>
      </c>
      <c r="AG37" s="178">
        <f t="shared" si="35"/>
        <v>1</v>
      </c>
      <c r="AH37" s="178">
        <f t="shared" si="35"/>
        <v>1</v>
      </c>
      <c r="AI37" s="178">
        <f t="shared" si="35"/>
        <v>1</v>
      </c>
      <c r="AJ37" s="178">
        <f t="shared" si="35"/>
        <v>1</v>
      </c>
      <c r="AK37" s="181">
        <f t="shared" si="35"/>
        <v>1</v>
      </c>
    </row>
    <row r="38" spans="1:37" s="31" customFormat="1" ht="15" thickBot="1" x14ac:dyDescent="0.35"/>
    <row r="39" spans="1:37" ht="15" thickBot="1" x14ac:dyDescent="0.35">
      <c r="A39" s="351" t="s">
        <v>369</v>
      </c>
      <c r="B39" s="352"/>
      <c r="C39" s="352"/>
      <c r="D39" s="352"/>
      <c r="E39" s="352"/>
      <c r="F39" s="352"/>
      <c r="G39" s="352"/>
      <c r="H39" s="352"/>
      <c r="I39" s="352"/>
      <c r="J39" s="352"/>
      <c r="K39" s="352"/>
      <c r="L39" s="352"/>
      <c r="M39" s="352"/>
      <c r="N39" s="352"/>
      <c r="O39" s="352"/>
      <c r="P39" s="352"/>
      <c r="Q39" s="352"/>
      <c r="R39" s="352"/>
      <c r="S39" s="352"/>
      <c r="T39" s="352"/>
      <c r="U39" s="352"/>
      <c r="V39" s="352"/>
      <c r="W39" s="352"/>
      <c r="X39" s="352"/>
      <c r="Y39" s="352"/>
      <c r="Z39" s="352"/>
      <c r="AA39" s="352"/>
      <c r="AB39" s="352"/>
      <c r="AC39" s="352"/>
      <c r="AD39" s="352"/>
      <c r="AE39" s="352"/>
      <c r="AF39" s="352"/>
      <c r="AG39" s="352"/>
      <c r="AH39" s="352"/>
      <c r="AI39" s="352"/>
      <c r="AJ39" s="352"/>
      <c r="AK39" s="353"/>
    </row>
    <row r="40" spans="1:37" ht="11.4" customHeight="1" x14ac:dyDescent="0.3">
      <c r="A40" s="46"/>
      <c r="B40" s="46"/>
      <c r="C40" s="46"/>
      <c r="D40" s="112"/>
      <c r="E40" s="46"/>
      <c r="F40" s="46"/>
      <c r="G40" s="46"/>
      <c r="H40" s="46"/>
      <c r="I40" s="46"/>
      <c r="J40" s="46"/>
      <c r="K40" s="46"/>
      <c r="L40" s="112"/>
      <c r="M40" s="112"/>
      <c r="N40" s="112"/>
      <c r="O40" s="112"/>
      <c r="P40" s="112"/>
      <c r="Q40" s="46"/>
      <c r="R40" s="46"/>
      <c r="S40" s="46"/>
      <c r="T40" s="46"/>
      <c r="U40" s="46"/>
      <c r="V40" s="46"/>
      <c r="W40" s="46"/>
      <c r="X40" s="46"/>
      <c r="Y40" s="46"/>
      <c r="Z40" s="46"/>
      <c r="AA40" s="46"/>
      <c r="AB40" s="46"/>
      <c r="AC40" s="46"/>
      <c r="AD40" s="46"/>
      <c r="AE40" s="46"/>
      <c r="AF40" s="46"/>
      <c r="AG40" s="46"/>
      <c r="AH40" s="46"/>
      <c r="AI40" s="46"/>
      <c r="AJ40" s="46"/>
      <c r="AK40" s="46"/>
    </row>
    <row r="41" spans="1:37" ht="14.4" customHeight="1" x14ac:dyDescent="0.3">
      <c r="A41" s="4" t="s">
        <v>313</v>
      </c>
      <c r="B41" s="4"/>
      <c r="C41" s="4"/>
      <c r="D41" s="4"/>
      <c r="E41" s="4"/>
      <c r="F41" s="4"/>
      <c r="G41" s="46"/>
      <c r="H41" s="46"/>
      <c r="I41" s="46"/>
      <c r="J41" s="46"/>
      <c r="K41" s="46"/>
      <c r="L41" s="112"/>
      <c r="M41" s="112"/>
      <c r="N41" s="112"/>
      <c r="O41" s="112"/>
      <c r="P41" s="112"/>
      <c r="Q41" s="46"/>
      <c r="R41" s="46"/>
      <c r="S41" s="46"/>
      <c r="T41" s="46"/>
      <c r="U41" s="46"/>
      <c r="V41" s="46"/>
      <c r="W41" s="46"/>
      <c r="X41" s="46"/>
      <c r="Y41" s="46"/>
      <c r="Z41" s="46"/>
      <c r="AA41" s="46"/>
      <c r="AB41" s="46"/>
      <c r="AC41" s="46"/>
      <c r="AD41" s="46"/>
      <c r="AE41" s="46"/>
      <c r="AF41" s="46"/>
      <c r="AG41" s="46"/>
      <c r="AH41" s="46"/>
      <c r="AI41" s="46"/>
      <c r="AJ41" s="46"/>
      <c r="AK41" s="46"/>
    </row>
    <row r="43" spans="1:37" x14ac:dyDescent="0.3">
      <c r="A43" s="188" t="s">
        <v>337</v>
      </c>
    </row>
  </sheetData>
  <sortState ref="A5:S118">
    <sortCondition ref="C5:C118"/>
  </sortState>
  <mergeCells count="3">
    <mergeCell ref="A39:AK39"/>
    <mergeCell ref="A22:AK22"/>
    <mergeCell ref="A1:AK1"/>
  </mergeCells>
  <hyperlinks>
    <hyperlink ref="A1:AK1" location="CONTENIDO!A1" display="EMPRESAS DE TRANSPORTE AÉREO - AEROTAXIS - COSTOS DE OPERACIÓN   -  I SEMESTRE DE 2011  "/>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workbookViewId="0">
      <selection sqref="A1:G1"/>
    </sheetView>
  </sheetViews>
  <sheetFormatPr baseColWidth="10" defaultRowHeight="14.4" x14ac:dyDescent="0.3"/>
  <cols>
    <col min="1" max="1" width="32.453125" style="33" customWidth="1"/>
    <col min="2" max="3" width="9" style="33" customWidth="1"/>
    <col min="4" max="4" width="7.453125" style="33" customWidth="1"/>
    <col min="5" max="5" width="9" style="33" customWidth="1"/>
    <col min="6" max="7" width="9.1796875" style="33" customWidth="1"/>
    <col min="8" max="16384" width="10.90625" style="4"/>
  </cols>
  <sheetData>
    <row r="1" spans="1:7" ht="25.8" customHeight="1" x14ac:dyDescent="0.3">
      <c r="A1" s="355" t="s">
        <v>333</v>
      </c>
      <c r="B1" s="356"/>
      <c r="C1" s="356"/>
      <c r="D1" s="356"/>
      <c r="E1" s="356"/>
      <c r="F1" s="356"/>
      <c r="G1" s="356"/>
    </row>
    <row r="2" spans="1:7" ht="15" thickBot="1" x14ac:dyDescent="0.35"/>
    <row r="3" spans="1:7" ht="15" thickBot="1" x14ac:dyDescent="0.35">
      <c r="A3" s="113" t="s">
        <v>0</v>
      </c>
      <c r="B3" s="133" t="s">
        <v>48</v>
      </c>
      <c r="C3" s="133" t="s">
        <v>5</v>
      </c>
      <c r="D3" s="133" t="s">
        <v>23</v>
      </c>
      <c r="E3" s="133" t="s">
        <v>29</v>
      </c>
      <c r="F3" s="133" t="s">
        <v>30</v>
      </c>
      <c r="G3" s="133" t="s">
        <v>332</v>
      </c>
    </row>
    <row r="4" spans="1:7" x14ac:dyDescent="0.3">
      <c r="A4" s="18" t="s">
        <v>90</v>
      </c>
      <c r="B4" s="100">
        <v>347237</v>
      </c>
      <c r="C4" s="100">
        <v>849116</v>
      </c>
      <c r="D4" s="100">
        <v>24179</v>
      </c>
      <c r="E4" s="175">
        <v>177134</v>
      </c>
      <c r="F4" s="100">
        <v>342125</v>
      </c>
      <c r="G4" s="101">
        <v>219666</v>
      </c>
    </row>
    <row r="5" spans="1:7" x14ac:dyDescent="0.3">
      <c r="A5" s="30" t="s">
        <v>57</v>
      </c>
      <c r="B5" s="88">
        <v>0</v>
      </c>
      <c r="C5" s="88">
        <v>96000</v>
      </c>
      <c r="D5" s="88">
        <v>53857</v>
      </c>
      <c r="E5" s="175">
        <v>37789.5</v>
      </c>
      <c r="F5" s="88">
        <v>58253</v>
      </c>
      <c r="G5" s="102">
        <v>19777</v>
      </c>
    </row>
    <row r="6" spans="1:7" x14ac:dyDescent="0.3">
      <c r="A6" s="30" t="s">
        <v>58</v>
      </c>
      <c r="B6" s="88">
        <v>78773</v>
      </c>
      <c r="C6" s="88">
        <v>76757</v>
      </c>
      <c r="D6" s="88">
        <v>65250</v>
      </c>
      <c r="E6" s="175">
        <v>15196.5</v>
      </c>
      <c r="F6" s="88">
        <v>2711</v>
      </c>
      <c r="G6" s="102">
        <v>25251</v>
      </c>
    </row>
    <row r="7" spans="1:7" x14ac:dyDescent="0.3">
      <c r="A7" s="30" t="s">
        <v>59</v>
      </c>
      <c r="B7" s="88">
        <v>391879</v>
      </c>
      <c r="C7" s="88">
        <v>529200</v>
      </c>
      <c r="D7" s="88">
        <v>555143</v>
      </c>
      <c r="E7" s="175">
        <v>81600.5</v>
      </c>
      <c r="F7" s="88">
        <v>141098</v>
      </c>
      <c r="G7" s="102">
        <v>268440</v>
      </c>
    </row>
    <row r="8" spans="1:7" x14ac:dyDescent="0.3">
      <c r="A8" s="30" t="s">
        <v>60</v>
      </c>
      <c r="B8" s="88">
        <v>14650</v>
      </c>
      <c r="C8" s="88">
        <v>25520</v>
      </c>
      <c r="D8" s="88">
        <v>0</v>
      </c>
      <c r="E8" s="175">
        <v>0</v>
      </c>
      <c r="F8" s="88">
        <v>0</v>
      </c>
      <c r="G8" s="102">
        <v>0</v>
      </c>
    </row>
    <row r="9" spans="1:7" x14ac:dyDescent="0.3">
      <c r="A9" s="30" t="s">
        <v>61</v>
      </c>
      <c r="B9" s="88">
        <v>774480</v>
      </c>
      <c r="C9" s="88">
        <v>515760</v>
      </c>
      <c r="D9" s="88">
        <v>52786</v>
      </c>
      <c r="E9" s="175">
        <v>90973</v>
      </c>
      <c r="F9" s="88">
        <v>253461</v>
      </c>
      <c r="G9" s="102">
        <v>254203</v>
      </c>
    </row>
    <row r="10" spans="1:7" x14ac:dyDescent="0.3">
      <c r="A10" s="30" t="s">
        <v>62</v>
      </c>
      <c r="B10" s="88">
        <v>0</v>
      </c>
      <c r="C10" s="88">
        <v>0</v>
      </c>
      <c r="D10" s="88">
        <v>0</v>
      </c>
      <c r="E10" s="175">
        <v>28108.5</v>
      </c>
      <c r="F10" s="88">
        <v>8953</v>
      </c>
      <c r="G10" s="102">
        <v>42709</v>
      </c>
    </row>
    <row r="11" spans="1:7" ht="15" thickBot="1" x14ac:dyDescent="0.35">
      <c r="A11" s="30" t="s">
        <v>63</v>
      </c>
      <c r="B11" s="89">
        <v>227157</v>
      </c>
      <c r="C11" s="89">
        <v>688440</v>
      </c>
      <c r="D11" s="89">
        <v>0</v>
      </c>
      <c r="E11" s="175">
        <v>0</v>
      </c>
      <c r="F11" s="89">
        <v>113844</v>
      </c>
      <c r="G11" s="135">
        <v>0</v>
      </c>
    </row>
    <row r="12" spans="1:7" ht="15" thickBot="1" x14ac:dyDescent="0.35">
      <c r="A12" s="74" t="s">
        <v>75</v>
      </c>
      <c r="B12" s="137">
        <f>SUM(B4:B11)</f>
        <v>1834176</v>
      </c>
      <c r="C12" s="137">
        <f t="shared" ref="C12:G12" si="0">SUM(C4:C11)</f>
        <v>2780793</v>
      </c>
      <c r="D12" s="137">
        <f t="shared" si="0"/>
        <v>751215</v>
      </c>
      <c r="E12" s="137">
        <f t="shared" si="0"/>
        <v>430802</v>
      </c>
      <c r="F12" s="137">
        <f t="shared" si="0"/>
        <v>920445</v>
      </c>
      <c r="G12" s="138">
        <f t="shared" si="0"/>
        <v>830046</v>
      </c>
    </row>
    <row r="13" spans="1:7" x14ac:dyDescent="0.3">
      <c r="A13" s="30" t="s">
        <v>64</v>
      </c>
      <c r="B13" s="90">
        <v>1143930</v>
      </c>
      <c r="C13" s="90">
        <v>258746</v>
      </c>
      <c r="D13" s="90">
        <v>76429</v>
      </c>
      <c r="E13" s="175">
        <v>263336</v>
      </c>
      <c r="F13" s="90">
        <v>56195</v>
      </c>
      <c r="G13" s="136">
        <v>32174</v>
      </c>
    </row>
    <row r="14" spans="1:7" x14ac:dyDescent="0.3">
      <c r="A14" s="30" t="s">
        <v>65</v>
      </c>
      <c r="B14" s="88">
        <v>1201708</v>
      </c>
      <c r="C14" s="88">
        <v>189412</v>
      </c>
      <c r="D14" s="88">
        <v>0</v>
      </c>
      <c r="E14" s="175">
        <v>252870.5</v>
      </c>
      <c r="F14" s="88">
        <v>0</v>
      </c>
      <c r="G14" s="102">
        <v>0</v>
      </c>
    </row>
    <row r="15" spans="1:7" ht="15" thickBot="1" x14ac:dyDescent="0.35">
      <c r="A15" s="30" t="s">
        <v>66</v>
      </c>
      <c r="B15" s="89">
        <v>240790</v>
      </c>
      <c r="C15" s="89">
        <v>10714</v>
      </c>
      <c r="D15" s="89">
        <v>0</v>
      </c>
      <c r="E15" s="175">
        <v>4059</v>
      </c>
      <c r="F15" s="89">
        <v>0</v>
      </c>
      <c r="G15" s="135">
        <v>2981</v>
      </c>
    </row>
    <row r="16" spans="1:7" ht="15" thickBot="1" x14ac:dyDescent="0.35">
      <c r="A16" s="116" t="s">
        <v>79</v>
      </c>
      <c r="B16" s="137">
        <f>SUM(B13:B15)</f>
        <v>2586428</v>
      </c>
      <c r="C16" s="137">
        <f t="shared" ref="C16:G16" si="1">SUM(C13:C15)</f>
        <v>458872</v>
      </c>
      <c r="D16" s="137">
        <f t="shared" si="1"/>
        <v>76429</v>
      </c>
      <c r="E16" s="137">
        <f t="shared" si="1"/>
        <v>520265.5</v>
      </c>
      <c r="F16" s="137">
        <f t="shared" si="1"/>
        <v>56195</v>
      </c>
      <c r="G16" s="138">
        <f t="shared" si="1"/>
        <v>35155</v>
      </c>
    </row>
    <row r="17" spans="1:7" ht="15" thickBot="1" x14ac:dyDescent="0.35">
      <c r="A17" s="117" t="s">
        <v>54</v>
      </c>
      <c r="B17" s="139">
        <f>+B12+B16</f>
        <v>4420604</v>
      </c>
      <c r="C17" s="139">
        <f t="shared" ref="C17:G17" si="2">+C12+C16</f>
        <v>3239665</v>
      </c>
      <c r="D17" s="139">
        <f t="shared" si="2"/>
        <v>827644</v>
      </c>
      <c r="E17" s="139">
        <f t="shared" si="2"/>
        <v>951067.5</v>
      </c>
      <c r="F17" s="139">
        <f t="shared" si="2"/>
        <v>976640</v>
      </c>
      <c r="G17" s="140">
        <f t="shared" si="2"/>
        <v>865201</v>
      </c>
    </row>
    <row r="18" spans="1:7" x14ac:dyDescent="0.3">
      <c r="A18" s="30" t="s">
        <v>1</v>
      </c>
      <c r="B18" s="90">
        <v>321</v>
      </c>
      <c r="C18" s="90">
        <v>50</v>
      </c>
      <c r="D18" s="90">
        <v>28</v>
      </c>
      <c r="E18" s="175">
        <v>361</v>
      </c>
      <c r="F18" s="90">
        <v>104</v>
      </c>
      <c r="G18" s="136">
        <v>383</v>
      </c>
    </row>
    <row r="19" spans="1:7" x14ac:dyDescent="0.3">
      <c r="A19" s="30" t="s">
        <v>2</v>
      </c>
      <c r="B19" s="88">
        <v>117</v>
      </c>
      <c r="C19" s="88">
        <v>63</v>
      </c>
      <c r="D19" s="88">
        <v>45</v>
      </c>
      <c r="E19" s="175">
        <v>184</v>
      </c>
      <c r="F19" s="88">
        <v>45</v>
      </c>
      <c r="G19" s="102">
        <v>143</v>
      </c>
    </row>
    <row r="20" spans="1:7" ht="15" thickBot="1" x14ac:dyDescent="0.35">
      <c r="A20" s="35" t="s">
        <v>53</v>
      </c>
      <c r="B20" s="104">
        <v>1</v>
      </c>
      <c r="C20" s="104">
        <v>1</v>
      </c>
      <c r="D20" s="104">
        <v>1</v>
      </c>
      <c r="E20" s="104">
        <v>4</v>
      </c>
      <c r="F20" s="104">
        <v>1</v>
      </c>
      <c r="G20" s="105">
        <v>2</v>
      </c>
    </row>
    <row r="21" spans="1:7" ht="15" thickBot="1" x14ac:dyDescent="0.35"/>
    <row r="22" spans="1:7" ht="15" thickBot="1" x14ac:dyDescent="0.35">
      <c r="A22" s="333" t="s">
        <v>85</v>
      </c>
      <c r="B22" s="334"/>
      <c r="C22" s="334"/>
      <c r="D22" s="334"/>
      <c r="E22" s="334"/>
      <c r="F22" s="334"/>
      <c r="G22" s="335"/>
    </row>
    <row r="23" spans="1:7" ht="15" thickBot="1" x14ac:dyDescent="0.35">
      <c r="A23" s="4"/>
      <c r="B23" s="4"/>
      <c r="C23" s="4"/>
      <c r="D23" s="4"/>
      <c r="E23" s="4"/>
      <c r="F23" s="4"/>
      <c r="G23" s="4"/>
    </row>
    <row r="24" spans="1:7" ht="15" thickBot="1" x14ac:dyDescent="0.35">
      <c r="A24" s="18" t="s">
        <v>55</v>
      </c>
      <c r="B24" s="41">
        <f>+B4/B$17</f>
        <v>7.8549673302562281E-2</v>
      </c>
      <c r="C24" s="41">
        <f t="shared" ref="C24:G24" si="3">+C4/C$17</f>
        <v>0.26209993934558046</v>
      </c>
      <c r="D24" s="41">
        <f t="shared" si="3"/>
        <v>2.9214251538100922E-2</v>
      </c>
      <c r="E24" s="41">
        <f t="shared" si="3"/>
        <v>0.18624755866434295</v>
      </c>
      <c r="F24" s="41">
        <f t="shared" si="3"/>
        <v>0.35030819954128439</v>
      </c>
      <c r="G24" s="41">
        <f t="shared" si="3"/>
        <v>0.25389013651163139</v>
      </c>
    </row>
    <row r="25" spans="1:7" ht="15" thickBot="1" x14ac:dyDescent="0.35">
      <c r="A25" s="30" t="s">
        <v>57</v>
      </c>
      <c r="B25" s="41">
        <f t="shared" ref="B25:G37" si="4">+B5/B$17</f>
        <v>0</v>
      </c>
      <c r="C25" s="41">
        <f t="shared" si="4"/>
        <v>2.9632693503803632E-2</v>
      </c>
      <c r="D25" s="41">
        <f t="shared" si="4"/>
        <v>6.5072664092290886E-2</v>
      </c>
      <c r="E25" s="41">
        <f t="shared" si="4"/>
        <v>3.9733772839467232E-2</v>
      </c>
      <c r="F25" s="41">
        <f t="shared" si="4"/>
        <v>5.9646338466579289E-2</v>
      </c>
      <c r="G25" s="41">
        <f t="shared" si="4"/>
        <v>2.2858272239629867E-2</v>
      </c>
    </row>
    <row r="26" spans="1:7" ht="15" thickBot="1" x14ac:dyDescent="0.35">
      <c r="A26" s="30" t="s">
        <v>58</v>
      </c>
      <c r="B26" s="41">
        <f t="shared" si="4"/>
        <v>1.7819510637007974E-2</v>
      </c>
      <c r="C26" s="41">
        <f t="shared" si="4"/>
        <v>2.369288182574433E-2</v>
      </c>
      <c r="D26" s="41">
        <f t="shared" si="4"/>
        <v>7.8838244462595033E-2</v>
      </c>
      <c r="E26" s="41">
        <f t="shared" si="4"/>
        <v>1.5978361157331103E-2</v>
      </c>
      <c r="F26" s="41">
        <f t="shared" si="4"/>
        <v>2.7758437090432504E-3</v>
      </c>
      <c r="G26" s="41">
        <f t="shared" si="4"/>
        <v>2.9185125768463049E-2</v>
      </c>
    </row>
    <row r="27" spans="1:7" ht="15" thickBot="1" x14ac:dyDescent="0.35">
      <c r="A27" s="30" t="s">
        <v>59</v>
      </c>
      <c r="B27" s="41">
        <f t="shared" si="4"/>
        <v>8.8648293310144954E-2</v>
      </c>
      <c r="C27" s="41">
        <f t="shared" si="4"/>
        <v>0.16335022293971754</v>
      </c>
      <c r="D27" s="41">
        <f t="shared" si="4"/>
        <v>0.67075095089192938</v>
      </c>
      <c r="E27" s="41">
        <f t="shared" si="4"/>
        <v>8.5798852342236484E-2</v>
      </c>
      <c r="F27" s="41">
        <f t="shared" si="4"/>
        <v>0.1444728866317169</v>
      </c>
      <c r="G27" s="41">
        <f t="shared" si="4"/>
        <v>0.31026316428205702</v>
      </c>
    </row>
    <row r="28" spans="1:7" ht="15" thickBot="1" x14ac:dyDescent="0.35">
      <c r="A28" s="30" t="s">
        <v>60</v>
      </c>
      <c r="B28" s="41">
        <f t="shared" si="4"/>
        <v>3.3140267710023335E-3</v>
      </c>
      <c r="C28" s="41">
        <f t="shared" si="4"/>
        <v>7.8773576897611334E-3</v>
      </c>
      <c r="D28" s="41">
        <f t="shared" si="4"/>
        <v>0</v>
      </c>
      <c r="E28" s="41">
        <f t="shared" si="4"/>
        <v>0</v>
      </c>
      <c r="F28" s="41">
        <f t="shared" si="4"/>
        <v>0</v>
      </c>
      <c r="G28" s="41">
        <f t="shared" si="4"/>
        <v>0</v>
      </c>
    </row>
    <row r="29" spans="1:7" ht="15" thickBot="1" x14ac:dyDescent="0.35">
      <c r="A29" s="30" t="s">
        <v>86</v>
      </c>
      <c r="B29" s="41">
        <f t="shared" si="4"/>
        <v>0.17519777840313225</v>
      </c>
      <c r="C29" s="41">
        <f t="shared" si="4"/>
        <v>0.15920164584918503</v>
      </c>
      <c r="D29" s="41">
        <f t="shared" si="4"/>
        <v>6.3778629459042779E-2</v>
      </c>
      <c r="E29" s="41">
        <f t="shared" si="4"/>
        <v>9.5653568227281452E-2</v>
      </c>
      <c r="F29" s="41">
        <f t="shared" si="4"/>
        <v>0.25952346821756228</v>
      </c>
      <c r="G29" s="41">
        <f t="shared" si="4"/>
        <v>0.29380802842345305</v>
      </c>
    </row>
    <row r="30" spans="1:7" ht="15" thickBot="1" x14ac:dyDescent="0.35">
      <c r="A30" s="30" t="s">
        <v>62</v>
      </c>
      <c r="B30" s="41">
        <f t="shared" si="4"/>
        <v>0</v>
      </c>
      <c r="C30" s="41">
        <f t="shared" si="4"/>
        <v>0</v>
      </c>
      <c r="D30" s="41">
        <f t="shared" si="4"/>
        <v>0</v>
      </c>
      <c r="E30" s="41">
        <f t="shared" si="4"/>
        <v>2.9554684604405052E-2</v>
      </c>
      <c r="F30" s="41">
        <f t="shared" si="4"/>
        <v>9.1671444954128448E-3</v>
      </c>
      <c r="G30" s="41">
        <f t="shared" si="4"/>
        <v>4.9363095974230269E-2</v>
      </c>
    </row>
    <row r="31" spans="1:7" ht="15" thickBot="1" x14ac:dyDescent="0.35">
      <c r="A31" s="30" t="s">
        <v>63</v>
      </c>
      <c r="B31" s="41">
        <f t="shared" si="4"/>
        <v>5.1385964451916524E-2</v>
      </c>
      <c r="C31" s="41">
        <f t="shared" si="4"/>
        <v>0.21250345328915182</v>
      </c>
      <c r="D31" s="41">
        <f t="shared" si="4"/>
        <v>0</v>
      </c>
      <c r="E31" s="41">
        <f t="shared" si="4"/>
        <v>0</v>
      </c>
      <c r="F31" s="41">
        <f t="shared" si="4"/>
        <v>0.11656700524246395</v>
      </c>
      <c r="G31" s="41">
        <f t="shared" si="4"/>
        <v>0</v>
      </c>
    </row>
    <row r="32" spans="1:7" ht="15" thickBot="1" x14ac:dyDescent="0.35">
      <c r="A32" s="74" t="s">
        <v>75</v>
      </c>
      <c r="B32" s="82">
        <f t="shared" si="4"/>
        <v>0.41491524687576631</v>
      </c>
      <c r="C32" s="82">
        <f t="shared" si="4"/>
        <v>0.85835819444294392</v>
      </c>
      <c r="D32" s="82">
        <f t="shared" si="4"/>
        <v>0.907654740443959</v>
      </c>
      <c r="E32" s="82">
        <f t="shared" si="4"/>
        <v>0.45296679783506427</v>
      </c>
      <c r="F32" s="82">
        <f t="shared" si="4"/>
        <v>0.94246088630406288</v>
      </c>
      <c r="G32" s="82">
        <f t="shared" si="4"/>
        <v>0.95936782319946468</v>
      </c>
    </row>
    <row r="33" spans="1:7" ht="15" thickBot="1" x14ac:dyDescent="0.35">
      <c r="A33" s="30" t="s">
        <v>64</v>
      </c>
      <c r="B33" s="41">
        <f t="shared" si="4"/>
        <v>0.25877233065888733</v>
      </c>
      <c r="C33" s="41">
        <f t="shared" si="4"/>
        <v>7.9868134513908076E-2</v>
      </c>
      <c r="D33" s="41">
        <f t="shared" si="4"/>
        <v>9.2345259556041004E-2</v>
      </c>
      <c r="E33" s="41">
        <f t="shared" si="4"/>
        <v>0.27688465855472927</v>
      </c>
      <c r="F33" s="41">
        <f t="shared" si="4"/>
        <v>5.7539113695937089E-2</v>
      </c>
      <c r="G33" s="41">
        <f t="shared" si="4"/>
        <v>3.7186734643163841E-2</v>
      </c>
    </row>
    <row r="34" spans="1:7" ht="15" thickBot="1" x14ac:dyDescent="0.35">
      <c r="A34" s="30" t="s">
        <v>65</v>
      </c>
      <c r="B34" s="41">
        <f t="shared" si="4"/>
        <v>0.27184249030223018</v>
      </c>
      <c r="C34" s="41">
        <f t="shared" si="4"/>
        <v>5.8466538978567226E-2</v>
      </c>
      <c r="D34" s="41">
        <f t="shared" si="4"/>
        <v>0</v>
      </c>
      <c r="E34" s="41">
        <f t="shared" si="4"/>
        <v>0.2658807077310496</v>
      </c>
      <c r="F34" s="41">
        <f t="shared" si="4"/>
        <v>0</v>
      </c>
      <c r="G34" s="41">
        <f t="shared" si="4"/>
        <v>0</v>
      </c>
    </row>
    <row r="35" spans="1:7" ht="15" thickBot="1" x14ac:dyDescent="0.35">
      <c r="A35" s="30" t="s">
        <v>66</v>
      </c>
      <c r="B35" s="41">
        <f t="shared" si="4"/>
        <v>5.4469932163116172E-2</v>
      </c>
      <c r="C35" s="41">
        <f t="shared" si="4"/>
        <v>3.3071320645807513E-3</v>
      </c>
      <c r="D35" s="41">
        <f t="shared" si="4"/>
        <v>0</v>
      </c>
      <c r="E35" s="41">
        <f t="shared" si="4"/>
        <v>4.2678358791568421E-3</v>
      </c>
      <c r="F35" s="41">
        <f t="shared" si="4"/>
        <v>0</v>
      </c>
      <c r="G35" s="41">
        <f t="shared" si="4"/>
        <v>3.4454421573715242E-3</v>
      </c>
    </row>
    <row r="36" spans="1:7" ht="15" thickBot="1" x14ac:dyDescent="0.35">
      <c r="A36" s="116" t="s">
        <v>79</v>
      </c>
      <c r="B36" s="134">
        <f t="shared" si="4"/>
        <v>0.58508475312423369</v>
      </c>
      <c r="C36" s="79">
        <f t="shared" si="4"/>
        <v>0.14164180555705605</v>
      </c>
      <c r="D36" s="79">
        <f t="shared" si="4"/>
        <v>9.2345259556041004E-2</v>
      </c>
      <c r="E36" s="79">
        <f t="shared" si="4"/>
        <v>0.54703320216493567</v>
      </c>
      <c r="F36" s="79">
        <f t="shared" si="4"/>
        <v>5.7539113695937089E-2</v>
      </c>
      <c r="G36" s="80">
        <f t="shared" si="4"/>
        <v>4.0632176800535366E-2</v>
      </c>
    </row>
    <row r="37" spans="1:7" ht="15" thickBot="1" x14ac:dyDescent="0.35">
      <c r="A37" s="117" t="s">
        <v>54</v>
      </c>
      <c r="B37" s="141">
        <f t="shared" si="4"/>
        <v>1</v>
      </c>
      <c r="C37" s="141">
        <f t="shared" si="4"/>
        <v>1</v>
      </c>
      <c r="D37" s="141">
        <f t="shared" si="4"/>
        <v>1</v>
      </c>
      <c r="E37" s="141">
        <f t="shared" si="4"/>
        <v>1</v>
      </c>
      <c r="F37" s="141">
        <f t="shared" si="4"/>
        <v>1</v>
      </c>
      <c r="G37" s="141">
        <f t="shared" si="4"/>
        <v>1</v>
      </c>
    </row>
    <row r="38" spans="1:7" x14ac:dyDescent="0.3">
      <c r="A38" s="4" t="s">
        <v>335</v>
      </c>
      <c r="B38" s="4"/>
      <c r="C38" s="4"/>
      <c r="D38" s="4"/>
      <c r="E38" s="4"/>
      <c r="F38" s="4"/>
      <c r="G38" s="4"/>
    </row>
    <row r="39" spans="1:7" x14ac:dyDescent="0.3">
      <c r="A39" s="4" t="s">
        <v>319</v>
      </c>
      <c r="B39" s="4"/>
      <c r="C39" s="4"/>
      <c r="D39" s="4"/>
      <c r="E39" s="4"/>
      <c r="F39" s="4"/>
      <c r="G39" s="4"/>
    </row>
    <row r="40" spans="1:7" x14ac:dyDescent="0.3">
      <c r="A40" s="4"/>
      <c r="B40" s="4"/>
      <c r="C40" s="4"/>
      <c r="D40" s="4"/>
      <c r="E40" s="4"/>
      <c r="F40" s="4"/>
      <c r="G40" s="4"/>
    </row>
    <row r="41" spans="1:7" x14ac:dyDescent="0.3">
      <c r="A41" s="32" t="s">
        <v>334</v>
      </c>
    </row>
  </sheetData>
  <mergeCells count="2">
    <mergeCell ref="A22:G22"/>
    <mergeCell ref="A1:G1"/>
  </mergeCells>
  <hyperlinks>
    <hyperlink ref="A1:F1" location="CONTENIDO!A1" display="CONTENIDO!A1"/>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opLeftCell="A22" workbookViewId="0">
      <selection activeCell="J59" sqref="J59"/>
    </sheetView>
  </sheetViews>
  <sheetFormatPr baseColWidth="10" defaultRowHeight="14.4" x14ac:dyDescent="0.3"/>
  <cols>
    <col min="1" max="1" width="32.453125" style="33" customWidth="1"/>
    <col min="2" max="4" width="9.54296875" style="33" customWidth="1"/>
    <col min="5" max="5" width="9" style="33" customWidth="1"/>
    <col min="6" max="6" width="9.7265625" style="33" customWidth="1"/>
    <col min="7" max="7" width="10" style="33" customWidth="1"/>
    <col min="8" max="8" width="9.26953125" style="33" customWidth="1"/>
    <col min="9" max="16384" width="10.90625" style="4"/>
  </cols>
  <sheetData>
    <row r="1" spans="1:8" x14ac:dyDescent="0.3">
      <c r="A1" s="336" t="s">
        <v>98</v>
      </c>
      <c r="B1" s="337"/>
      <c r="C1" s="337"/>
      <c r="D1" s="337"/>
      <c r="E1" s="337"/>
      <c r="F1" s="337"/>
      <c r="G1" s="337"/>
      <c r="H1" s="337"/>
    </row>
    <row r="2" spans="1:8" ht="15" thickBot="1" x14ac:dyDescent="0.35">
      <c r="A2" s="357" t="s">
        <v>347</v>
      </c>
      <c r="B2" s="358"/>
      <c r="C2" s="358"/>
      <c r="D2" s="358"/>
      <c r="E2" s="358"/>
      <c r="F2" s="358"/>
      <c r="G2" s="358"/>
      <c r="H2" s="358"/>
    </row>
    <row r="3" spans="1:8" ht="15" thickBot="1" x14ac:dyDescent="0.35"/>
    <row r="4" spans="1:8" ht="15" thickBot="1" x14ac:dyDescent="0.35">
      <c r="A4" s="193" t="s">
        <v>0</v>
      </c>
      <c r="B4" s="193" t="s">
        <v>32</v>
      </c>
      <c r="C4" s="193" t="s">
        <v>345</v>
      </c>
      <c r="D4" s="193" t="s">
        <v>346</v>
      </c>
      <c r="E4" s="193" t="s">
        <v>24</v>
      </c>
      <c r="F4" s="193" t="s">
        <v>31</v>
      </c>
      <c r="G4" s="193" t="s">
        <v>35</v>
      </c>
      <c r="H4" s="193" t="s">
        <v>33</v>
      </c>
    </row>
    <row r="5" spans="1:8" x14ac:dyDescent="0.3">
      <c r="A5" s="18" t="s">
        <v>55</v>
      </c>
      <c r="B5" s="100">
        <v>438395</v>
      </c>
      <c r="C5" s="100">
        <v>110225</v>
      </c>
      <c r="D5" s="100">
        <v>458090</v>
      </c>
      <c r="E5" s="100">
        <v>201815.9375</v>
      </c>
      <c r="F5" s="100">
        <v>243363.08333333334</v>
      </c>
      <c r="G5" s="100">
        <v>114125</v>
      </c>
      <c r="H5" s="101">
        <v>386810</v>
      </c>
    </row>
    <row r="6" spans="1:8" x14ac:dyDescent="0.3">
      <c r="A6" s="30" t="s">
        <v>57</v>
      </c>
      <c r="B6" s="88">
        <v>163178</v>
      </c>
      <c r="C6" s="88">
        <v>159170</v>
      </c>
      <c r="D6" s="88">
        <v>115861</v>
      </c>
      <c r="E6" s="88">
        <v>14185.0625</v>
      </c>
      <c r="F6" s="88">
        <v>31190.833333333332</v>
      </c>
      <c r="G6" s="88">
        <v>159170</v>
      </c>
      <c r="H6" s="102">
        <v>432483</v>
      </c>
    </row>
    <row r="7" spans="1:8" x14ac:dyDescent="0.3">
      <c r="A7" s="30" t="s">
        <v>58</v>
      </c>
      <c r="B7" s="88">
        <v>0</v>
      </c>
      <c r="C7" s="88">
        <v>0</v>
      </c>
      <c r="D7" s="88">
        <v>35719</v>
      </c>
      <c r="E7" s="88">
        <v>1326.75</v>
      </c>
      <c r="F7" s="88">
        <v>971.41666666666663</v>
      </c>
      <c r="G7" s="88">
        <v>0</v>
      </c>
      <c r="H7" s="102">
        <v>0</v>
      </c>
    </row>
    <row r="8" spans="1:8" x14ac:dyDescent="0.3">
      <c r="A8" s="30" t="s">
        <v>59</v>
      </c>
      <c r="B8" s="88">
        <v>410950</v>
      </c>
      <c r="C8" s="88">
        <v>371820</v>
      </c>
      <c r="D8" s="88">
        <v>395</v>
      </c>
      <c r="E8" s="88">
        <v>158595.4375</v>
      </c>
      <c r="F8" s="88">
        <v>250071.08333333334</v>
      </c>
      <c r="G8" s="88">
        <v>371130</v>
      </c>
      <c r="H8" s="102">
        <v>333552</v>
      </c>
    </row>
    <row r="9" spans="1:8" x14ac:dyDescent="0.3">
      <c r="A9" s="30" t="s">
        <v>61</v>
      </c>
      <c r="B9" s="88">
        <v>418206</v>
      </c>
      <c r="C9" s="88">
        <v>708155</v>
      </c>
      <c r="D9" s="88">
        <v>537697</v>
      </c>
      <c r="E9" s="88">
        <v>196244.25</v>
      </c>
      <c r="F9" s="88">
        <v>162515.08333333334</v>
      </c>
      <c r="G9" s="88">
        <v>606131</v>
      </c>
      <c r="H9" s="102">
        <v>511439</v>
      </c>
    </row>
    <row r="10" spans="1:8" x14ac:dyDescent="0.3">
      <c r="A10" s="30" t="s">
        <v>92</v>
      </c>
      <c r="B10" s="88">
        <v>379097</v>
      </c>
      <c r="C10" s="88">
        <v>121180</v>
      </c>
      <c r="D10" s="88">
        <v>51716</v>
      </c>
      <c r="E10" s="88">
        <v>14615.4375</v>
      </c>
      <c r="F10" s="88">
        <v>32746.916666666668</v>
      </c>
      <c r="G10" s="88">
        <v>112201</v>
      </c>
      <c r="H10" s="102">
        <v>261546</v>
      </c>
    </row>
    <row r="11" spans="1:8" ht="15" thickBot="1" x14ac:dyDescent="0.35">
      <c r="A11" s="40" t="s">
        <v>63</v>
      </c>
      <c r="B11" s="88">
        <v>0</v>
      </c>
      <c r="C11" s="88">
        <v>0</v>
      </c>
      <c r="D11" s="88">
        <v>1079253</v>
      </c>
      <c r="E11" s="88">
        <v>16222.6875</v>
      </c>
      <c r="F11" s="88">
        <v>35990</v>
      </c>
      <c r="G11" s="88">
        <v>0</v>
      </c>
      <c r="H11" s="102">
        <v>152708</v>
      </c>
    </row>
    <row r="12" spans="1:8" ht="15" thickBot="1" x14ac:dyDescent="0.35">
      <c r="A12" s="74" t="s">
        <v>75</v>
      </c>
      <c r="B12" s="194">
        <f>SUM(B5:B11)</f>
        <v>1809826</v>
      </c>
      <c r="C12" s="194">
        <f t="shared" ref="C12:H12" si="0">SUM(C5:C11)</f>
        <v>1470550</v>
      </c>
      <c r="D12" s="194">
        <f t="shared" si="0"/>
        <v>2278731</v>
      </c>
      <c r="E12" s="194">
        <f t="shared" si="0"/>
        <v>603005.5625</v>
      </c>
      <c r="F12" s="194">
        <f t="shared" si="0"/>
        <v>756848.41666666674</v>
      </c>
      <c r="G12" s="194">
        <f t="shared" si="0"/>
        <v>1362757</v>
      </c>
      <c r="H12" s="194">
        <f t="shared" si="0"/>
        <v>2078538</v>
      </c>
    </row>
    <row r="13" spans="1:8" x14ac:dyDescent="0.3">
      <c r="A13" s="20" t="s">
        <v>64</v>
      </c>
      <c r="B13" s="88">
        <v>488221</v>
      </c>
      <c r="C13" s="88">
        <v>515354</v>
      </c>
      <c r="D13" s="88">
        <v>5157</v>
      </c>
      <c r="E13" s="88">
        <v>445390.25</v>
      </c>
      <c r="F13" s="88">
        <v>173002.66666666666</v>
      </c>
      <c r="G13" s="88">
        <v>634718</v>
      </c>
      <c r="H13" s="102">
        <v>488221</v>
      </c>
    </row>
    <row r="14" spans="1:8" x14ac:dyDescent="0.3">
      <c r="A14" s="30" t="s">
        <v>65</v>
      </c>
      <c r="B14" s="88">
        <v>0</v>
      </c>
      <c r="C14" s="88">
        <v>0</v>
      </c>
      <c r="D14" s="88">
        <v>0</v>
      </c>
      <c r="E14" s="88">
        <v>13999.625</v>
      </c>
      <c r="F14" s="88">
        <v>46795.5</v>
      </c>
      <c r="G14" s="88">
        <v>0</v>
      </c>
      <c r="H14" s="102">
        <v>0</v>
      </c>
    </row>
    <row r="15" spans="1:8" ht="15" thickBot="1" x14ac:dyDescent="0.35">
      <c r="A15" s="40" t="s">
        <v>66</v>
      </c>
      <c r="B15" s="88">
        <v>98324</v>
      </c>
      <c r="C15" s="88">
        <v>31221</v>
      </c>
      <c r="D15" s="88">
        <v>14210</v>
      </c>
      <c r="E15" s="88">
        <v>17212.375</v>
      </c>
      <c r="F15" s="88">
        <v>14988.583333333334</v>
      </c>
      <c r="G15" s="88">
        <v>31221</v>
      </c>
      <c r="H15" s="102">
        <v>98324</v>
      </c>
    </row>
    <row r="16" spans="1:8" ht="15" thickBot="1" x14ac:dyDescent="0.35">
      <c r="A16" s="74" t="s">
        <v>79</v>
      </c>
      <c r="B16" s="194">
        <f>SUM(B13:B15)</f>
        <v>586545</v>
      </c>
      <c r="C16" s="194">
        <f t="shared" ref="C16:H16" si="1">SUM(C13:C15)</f>
        <v>546575</v>
      </c>
      <c r="D16" s="194">
        <f t="shared" si="1"/>
        <v>19367</v>
      </c>
      <c r="E16" s="194">
        <f t="shared" si="1"/>
        <v>476602.25</v>
      </c>
      <c r="F16" s="194">
        <f t="shared" si="1"/>
        <v>234786.75</v>
      </c>
      <c r="G16" s="194">
        <f t="shared" si="1"/>
        <v>665939</v>
      </c>
      <c r="H16" s="194">
        <f t="shared" si="1"/>
        <v>586545</v>
      </c>
    </row>
    <row r="17" spans="1:8" ht="15" thickBot="1" x14ac:dyDescent="0.35">
      <c r="A17" s="78" t="s">
        <v>54</v>
      </c>
      <c r="B17" s="195">
        <f>+B12+B16</f>
        <v>2396371</v>
      </c>
      <c r="C17" s="195">
        <f t="shared" ref="C17:H17" si="2">+C12+C16</f>
        <v>2017125</v>
      </c>
      <c r="D17" s="195">
        <f t="shared" si="2"/>
        <v>2298098</v>
      </c>
      <c r="E17" s="195">
        <f t="shared" si="2"/>
        <v>1079607.8125</v>
      </c>
      <c r="F17" s="195">
        <f t="shared" si="2"/>
        <v>991635.16666666674</v>
      </c>
      <c r="G17" s="195">
        <f t="shared" si="2"/>
        <v>2028696</v>
      </c>
      <c r="H17" s="195">
        <f t="shared" si="2"/>
        <v>2665083</v>
      </c>
    </row>
    <row r="18" spans="1:8" x14ac:dyDescent="0.3">
      <c r="A18" s="20" t="s">
        <v>1</v>
      </c>
      <c r="B18" s="88">
        <v>0</v>
      </c>
      <c r="C18" s="88">
        <v>1558</v>
      </c>
      <c r="D18" s="88">
        <v>855</v>
      </c>
      <c r="E18" s="88">
        <v>6683</v>
      </c>
      <c r="F18" s="88">
        <v>5763</v>
      </c>
      <c r="G18" s="88">
        <v>33</v>
      </c>
      <c r="H18" s="102">
        <v>0</v>
      </c>
    </row>
    <row r="19" spans="1:8" x14ac:dyDescent="0.3">
      <c r="A19" s="30" t="s">
        <v>2</v>
      </c>
      <c r="B19" s="88">
        <v>0</v>
      </c>
      <c r="C19" s="88">
        <v>0</v>
      </c>
      <c r="D19" s="88">
        <v>1742</v>
      </c>
      <c r="E19" s="88">
        <v>50247</v>
      </c>
      <c r="F19" s="88">
        <v>32644</v>
      </c>
      <c r="G19" s="88">
        <v>0</v>
      </c>
      <c r="H19" s="102">
        <v>0</v>
      </c>
    </row>
    <row r="20" spans="1:8" ht="15" thickBot="1" x14ac:dyDescent="0.35">
      <c r="A20" s="35" t="s">
        <v>53</v>
      </c>
      <c r="B20" s="104">
        <v>1</v>
      </c>
      <c r="C20" s="104">
        <v>5</v>
      </c>
      <c r="D20" s="104">
        <v>4</v>
      </c>
      <c r="E20" s="104">
        <v>55</v>
      </c>
      <c r="F20" s="104">
        <v>36</v>
      </c>
      <c r="G20" s="104">
        <v>1</v>
      </c>
      <c r="H20" s="105">
        <v>9</v>
      </c>
    </row>
    <row r="21" spans="1:8" ht="15" thickBot="1" x14ac:dyDescent="0.35"/>
    <row r="22" spans="1:8" ht="15" thickBot="1" x14ac:dyDescent="0.35">
      <c r="A22" s="333" t="s">
        <v>85</v>
      </c>
      <c r="B22" s="334"/>
      <c r="C22" s="334"/>
      <c r="D22" s="334"/>
      <c r="E22" s="334"/>
      <c r="F22" s="334"/>
      <c r="G22" s="334"/>
      <c r="H22" s="334"/>
    </row>
    <row r="23" spans="1:8" ht="15" thickBot="1" x14ac:dyDescent="0.35">
      <c r="A23" s="4"/>
      <c r="B23" s="4"/>
      <c r="C23" s="4"/>
      <c r="D23" s="4"/>
      <c r="E23" s="4"/>
      <c r="F23" s="4"/>
      <c r="G23" s="4"/>
      <c r="H23" s="4"/>
    </row>
    <row r="24" spans="1:8" ht="15" thickBot="1" x14ac:dyDescent="0.35">
      <c r="A24" s="18" t="s">
        <v>55</v>
      </c>
      <c r="B24" s="41">
        <f>+B5/B$17</f>
        <v>0.18294120568142411</v>
      </c>
      <c r="C24" s="41">
        <f t="shared" ref="C24:H24" si="3">+C5/C$17</f>
        <v>5.4644605564850963E-2</v>
      </c>
      <c r="D24" s="41">
        <f t="shared" si="3"/>
        <v>0.19933440610452643</v>
      </c>
      <c r="E24" s="41">
        <f t="shared" si="3"/>
        <v>0.18693449154713301</v>
      </c>
      <c r="F24" s="41">
        <f t="shared" si="3"/>
        <v>0.24541594682587395</v>
      </c>
      <c r="G24" s="41">
        <f t="shared" si="3"/>
        <v>5.6255348263120744E-2</v>
      </c>
      <c r="H24" s="41">
        <f t="shared" si="3"/>
        <v>0.14513994498482785</v>
      </c>
    </row>
    <row r="25" spans="1:8" ht="15" thickBot="1" x14ac:dyDescent="0.35">
      <c r="A25" s="30" t="s">
        <v>57</v>
      </c>
      <c r="B25" s="41">
        <f>+B6/B$17</f>
        <v>6.8093796828621281E-2</v>
      </c>
      <c r="C25" s="41">
        <f t="shared" ref="C25:H25" si="4">+C6/C$17</f>
        <v>7.8909338786639402E-2</v>
      </c>
      <c r="D25" s="41">
        <f t="shared" si="4"/>
        <v>5.0416039698916233E-2</v>
      </c>
      <c r="E25" s="41">
        <f t="shared" si="4"/>
        <v>1.3139088413182448E-2</v>
      </c>
      <c r="F25" s="41">
        <f t="shared" si="4"/>
        <v>3.1453940301633107E-2</v>
      </c>
      <c r="G25" s="41">
        <f t="shared" si="4"/>
        <v>7.8459266445046472E-2</v>
      </c>
      <c r="H25" s="41">
        <f t="shared" si="4"/>
        <v>0.16227749754885681</v>
      </c>
    </row>
    <row r="26" spans="1:8" ht="15" thickBot="1" x14ac:dyDescent="0.35">
      <c r="A26" s="30" t="s">
        <v>58</v>
      </c>
      <c r="B26" s="41">
        <f>+B7/B$17</f>
        <v>0</v>
      </c>
      <c r="C26" s="41">
        <f t="shared" ref="C26:H26" si="5">+C7/C$17</f>
        <v>0</v>
      </c>
      <c r="D26" s="41">
        <f t="shared" si="5"/>
        <v>1.5542853263872993E-2</v>
      </c>
      <c r="E26" s="41">
        <f t="shared" si="5"/>
        <v>1.228918487471579E-3</v>
      </c>
      <c r="F26" s="41">
        <f t="shared" si="5"/>
        <v>9.7961094898644662E-4</v>
      </c>
      <c r="G26" s="41">
        <f t="shared" si="5"/>
        <v>0</v>
      </c>
      <c r="H26" s="41">
        <f t="shared" si="5"/>
        <v>0</v>
      </c>
    </row>
    <row r="27" spans="1:8" ht="15" thickBot="1" x14ac:dyDescent="0.35">
      <c r="A27" s="30" t="s">
        <v>59</v>
      </c>
      <c r="B27" s="41">
        <f>+B8/B$17</f>
        <v>0.17148847152632044</v>
      </c>
      <c r="C27" s="41">
        <f t="shared" ref="C27:H27" si="6">+C8/C$17</f>
        <v>0.18433166015988101</v>
      </c>
      <c r="D27" s="41">
        <f t="shared" si="6"/>
        <v>1.7188126877095756E-4</v>
      </c>
      <c r="E27" s="41">
        <f t="shared" si="6"/>
        <v>0.14690097243067143</v>
      </c>
      <c r="F27" s="41">
        <f t="shared" si="6"/>
        <v>0.25218053144881408</v>
      </c>
      <c r="G27" s="41">
        <f t="shared" si="6"/>
        <v>0.18294017437802412</v>
      </c>
      <c r="H27" s="41">
        <f t="shared" si="6"/>
        <v>0.12515632721382411</v>
      </c>
    </row>
    <row r="28" spans="1:8" ht="15" thickBot="1" x14ac:dyDescent="0.35">
      <c r="A28" s="30" t="s">
        <v>86</v>
      </c>
      <c r="B28" s="41">
        <f t="shared" ref="B28:H36" si="7">+B9/B$17</f>
        <v>0.17451638331460362</v>
      </c>
      <c r="C28" s="41">
        <f t="shared" si="7"/>
        <v>0.35107145070335255</v>
      </c>
      <c r="D28" s="41">
        <f t="shared" si="7"/>
        <v>0.23397479132743687</v>
      </c>
      <c r="E28" s="41">
        <f t="shared" si="7"/>
        <v>0.1817736475485166</v>
      </c>
      <c r="F28" s="41">
        <f t="shared" si="7"/>
        <v>0.16388596209190509</v>
      </c>
      <c r="G28" s="41">
        <f t="shared" si="7"/>
        <v>0.29877862429856422</v>
      </c>
      <c r="H28" s="41">
        <f t="shared" si="7"/>
        <v>0.19190359174554789</v>
      </c>
    </row>
    <row r="29" spans="1:8" ht="15" thickBot="1" x14ac:dyDescent="0.35">
      <c r="A29" s="30" t="s">
        <v>62</v>
      </c>
      <c r="B29" s="41">
        <f t="shared" si="7"/>
        <v>0.1581962893057878</v>
      </c>
      <c r="C29" s="41">
        <f t="shared" si="7"/>
        <v>6.007560265228977E-2</v>
      </c>
      <c r="D29" s="41">
        <f t="shared" si="7"/>
        <v>2.2503827077870481E-2</v>
      </c>
      <c r="E29" s="41">
        <f t="shared" si="7"/>
        <v>1.3537728544364346E-2</v>
      </c>
      <c r="F29" s="41">
        <f t="shared" si="7"/>
        <v>3.302314981097719E-2</v>
      </c>
      <c r="G29" s="41">
        <f t="shared" si="7"/>
        <v>5.5306955798207325E-2</v>
      </c>
      <c r="H29" s="41">
        <f t="shared" si="7"/>
        <v>9.8138031723589841E-2</v>
      </c>
    </row>
    <row r="30" spans="1:8" ht="15" thickBot="1" x14ac:dyDescent="0.35">
      <c r="A30" s="30" t="s">
        <v>63</v>
      </c>
      <c r="B30" s="41">
        <f t="shared" si="7"/>
        <v>0</v>
      </c>
      <c r="C30" s="41">
        <f t="shared" si="7"/>
        <v>0</v>
      </c>
      <c r="D30" s="41">
        <f t="shared" si="7"/>
        <v>0.46962879737939811</v>
      </c>
      <c r="E30" s="41">
        <f t="shared" si="7"/>
        <v>1.5026463602957672E-2</v>
      </c>
      <c r="F30" s="41">
        <f t="shared" si="7"/>
        <v>3.6293589829996281E-2</v>
      </c>
      <c r="G30" s="41">
        <f t="shared" si="7"/>
        <v>0</v>
      </c>
      <c r="H30" s="41">
        <f t="shared" si="7"/>
        <v>5.7299528757640945E-2</v>
      </c>
    </row>
    <row r="31" spans="1:8" s="37" customFormat="1" ht="15" thickBot="1" x14ac:dyDescent="0.35">
      <c r="A31" s="74" t="s">
        <v>75</v>
      </c>
      <c r="B31" s="82">
        <f t="shared" si="7"/>
        <v>0.7552361466567572</v>
      </c>
      <c r="C31" s="82">
        <f t="shared" si="7"/>
        <v>0.72903265786701366</v>
      </c>
      <c r="D31" s="82">
        <f t="shared" si="7"/>
        <v>0.99157259612079207</v>
      </c>
      <c r="E31" s="82">
        <f t="shared" si="7"/>
        <v>0.55854131057429712</v>
      </c>
      <c r="F31" s="82">
        <f t="shared" si="7"/>
        <v>0.76323273125818625</v>
      </c>
      <c r="G31" s="82">
        <f t="shared" si="7"/>
        <v>0.67174036918296287</v>
      </c>
      <c r="H31" s="82">
        <f t="shared" si="7"/>
        <v>0.77991492197428747</v>
      </c>
    </row>
    <row r="32" spans="1:8" ht="15" thickBot="1" x14ac:dyDescent="0.35">
      <c r="A32" s="30" t="s">
        <v>64</v>
      </c>
      <c r="B32" s="41">
        <f t="shared" si="7"/>
        <v>0.20373347866419683</v>
      </c>
      <c r="C32" s="41">
        <f t="shared" si="7"/>
        <v>0.25548937225010843</v>
      </c>
      <c r="D32" s="41">
        <f t="shared" si="7"/>
        <v>2.2440296279793116E-3</v>
      </c>
      <c r="E32" s="41">
        <f t="shared" si="7"/>
        <v>0.4125481909663376</v>
      </c>
      <c r="F32" s="41">
        <f t="shared" si="7"/>
        <v>0.17446201232274436</v>
      </c>
      <c r="G32" s="41">
        <f t="shared" si="7"/>
        <v>0.31286994207116298</v>
      </c>
      <c r="H32" s="41">
        <f t="shared" si="7"/>
        <v>0.18319166795180489</v>
      </c>
    </row>
    <row r="33" spans="1:8" ht="15" thickBot="1" x14ac:dyDescent="0.35">
      <c r="A33" s="30" t="s">
        <v>65</v>
      </c>
      <c r="B33" s="41">
        <f t="shared" si="7"/>
        <v>0</v>
      </c>
      <c r="C33" s="41">
        <f t="shared" si="7"/>
        <v>0</v>
      </c>
      <c r="D33" s="41">
        <f t="shared" si="7"/>
        <v>0</v>
      </c>
      <c r="E33" s="41">
        <f t="shared" si="7"/>
        <v>1.2967324650589262E-2</v>
      </c>
      <c r="F33" s="41">
        <f t="shared" si="7"/>
        <v>4.7190238479844146E-2</v>
      </c>
      <c r="G33" s="41">
        <f t="shared" si="7"/>
        <v>0</v>
      </c>
      <c r="H33" s="41">
        <f t="shared" si="7"/>
        <v>0</v>
      </c>
    </row>
    <row r="34" spans="1:8" ht="15" thickBot="1" x14ac:dyDescent="0.35">
      <c r="A34" s="30" t="s">
        <v>66</v>
      </c>
      <c r="B34" s="41">
        <f t="shared" si="7"/>
        <v>4.1030374679045939E-2</v>
      </c>
      <c r="C34" s="41">
        <f t="shared" si="7"/>
        <v>1.5477969882877859E-2</v>
      </c>
      <c r="D34" s="41">
        <f t="shared" si="7"/>
        <v>6.1833742512286249E-3</v>
      </c>
      <c r="E34" s="41">
        <f t="shared" si="7"/>
        <v>1.5943173808776044E-2</v>
      </c>
      <c r="F34" s="41">
        <f t="shared" si="7"/>
        <v>1.5115017939225296E-2</v>
      </c>
      <c r="G34" s="41">
        <f t="shared" si="7"/>
        <v>1.5389688745874198E-2</v>
      </c>
      <c r="H34" s="41">
        <f t="shared" si="7"/>
        <v>3.6893410073907638E-2</v>
      </c>
    </row>
    <row r="35" spans="1:8" ht="15" thickBot="1" x14ac:dyDescent="0.35">
      <c r="A35" s="116" t="s">
        <v>79</v>
      </c>
      <c r="B35" s="82">
        <f t="shared" si="7"/>
        <v>0.24476385334324277</v>
      </c>
      <c r="C35" s="82">
        <f t="shared" si="7"/>
        <v>0.27096734213298629</v>
      </c>
      <c r="D35" s="82">
        <f t="shared" si="7"/>
        <v>8.4274038792079356E-3</v>
      </c>
      <c r="E35" s="82">
        <f t="shared" si="7"/>
        <v>0.44145868942570293</v>
      </c>
      <c r="F35" s="82">
        <f t="shared" si="7"/>
        <v>0.23676726874181381</v>
      </c>
      <c r="G35" s="82">
        <f t="shared" si="7"/>
        <v>0.32825963081703713</v>
      </c>
      <c r="H35" s="82">
        <f t="shared" si="7"/>
        <v>0.22008507802571253</v>
      </c>
    </row>
    <row r="36" spans="1:8" ht="15" thickBot="1" x14ac:dyDescent="0.35">
      <c r="A36" s="117" t="s">
        <v>54</v>
      </c>
      <c r="B36" s="141">
        <f t="shared" si="7"/>
        <v>1</v>
      </c>
      <c r="C36" s="141">
        <f t="shared" si="7"/>
        <v>1</v>
      </c>
      <c r="D36" s="141">
        <f t="shared" si="7"/>
        <v>1</v>
      </c>
      <c r="E36" s="141">
        <f t="shared" si="7"/>
        <v>1</v>
      </c>
      <c r="F36" s="141">
        <f t="shared" si="7"/>
        <v>1</v>
      </c>
      <c r="G36" s="141">
        <f t="shared" si="7"/>
        <v>1</v>
      </c>
      <c r="H36" s="141">
        <f t="shared" si="7"/>
        <v>1</v>
      </c>
    </row>
    <row r="37" spans="1:8" ht="15" thickBot="1" x14ac:dyDescent="0.35">
      <c r="A37" s="4"/>
      <c r="B37" s="4"/>
      <c r="C37" s="4"/>
      <c r="D37" s="4"/>
      <c r="E37" s="4"/>
      <c r="F37" s="4"/>
      <c r="G37" s="4"/>
      <c r="H37" s="4"/>
    </row>
    <row r="38" spans="1:8" ht="27.6" customHeight="1" thickBot="1" x14ac:dyDescent="0.35">
      <c r="A38" s="351" t="s">
        <v>355</v>
      </c>
      <c r="B38" s="359"/>
      <c r="C38" s="359"/>
      <c r="D38" s="359"/>
      <c r="E38" s="359"/>
      <c r="F38" s="359"/>
      <c r="G38" s="359"/>
      <c r="H38" s="360"/>
    </row>
    <row r="40" spans="1:8" x14ac:dyDescent="0.3">
      <c r="A40" s="4" t="s">
        <v>313</v>
      </c>
      <c r="B40" s="4"/>
      <c r="C40" s="4"/>
      <c r="D40" s="4"/>
      <c r="E40" s="4"/>
      <c r="F40" s="4"/>
      <c r="G40" s="4"/>
      <c r="H40" s="4"/>
    </row>
    <row r="41" spans="1:8" x14ac:dyDescent="0.3">
      <c r="A41" s="32" t="s">
        <v>356</v>
      </c>
      <c r="F41" s="4"/>
      <c r="G41" s="4"/>
      <c r="H41" s="4"/>
    </row>
  </sheetData>
  <sortState ref="A5:P33">
    <sortCondition ref="B5:B33"/>
  </sortState>
  <mergeCells count="4">
    <mergeCell ref="A22:H22"/>
    <mergeCell ref="A1:H1"/>
    <mergeCell ref="A2:H2"/>
    <mergeCell ref="A38:H38"/>
  </mergeCells>
  <hyperlinks>
    <hyperlink ref="A1:H1" location="CONTENIDO!A1" display="TRABAJOS AEREOS ESPECIALES - AVIACION AGRICOLA - COSTOS DE OPERACIÓN  "/>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topLeftCell="A16" workbookViewId="0">
      <selection activeCell="I36" sqref="I36"/>
    </sheetView>
  </sheetViews>
  <sheetFormatPr baseColWidth="10" defaultRowHeight="14.4" x14ac:dyDescent="0.3"/>
  <cols>
    <col min="1" max="1" width="32.453125" style="33" customWidth="1"/>
    <col min="2" max="3" width="9" style="33" customWidth="1"/>
    <col min="4" max="4" width="7.453125" style="33" customWidth="1"/>
    <col min="5" max="5" width="9" style="33" customWidth="1"/>
    <col min="6" max="16384" width="10.90625" style="4"/>
  </cols>
  <sheetData>
    <row r="1" spans="1:10" ht="28.8" customHeight="1" x14ac:dyDescent="0.3">
      <c r="A1" s="355" t="s">
        <v>340</v>
      </c>
      <c r="B1" s="356"/>
      <c r="C1" s="356"/>
      <c r="D1" s="356"/>
      <c r="E1" s="356"/>
    </row>
    <row r="2" spans="1:10" ht="15" thickBot="1" x14ac:dyDescent="0.35"/>
    <row r="3" spans="1:10" ht="15" thickBot="1" x14ac:dyDescent="0.35">
      <c r="A3" s="133" t="s">
        <v>0</v>
      </c>
      <c r="B3" s="133" t="s">
        <v>27</v>
      </c>
      <c r="C3" s="133" t="s">
        <v>48</v>
      </c>
      <c r="D3" s="133" t="s">
        <v>41</v>
      </c>
      <c r="E3" s="133" t="s">
        <v>20</v>
      </c>
    </row>
    <row r="4" spans="1:10" x14ac:dyDescent="0.3">
      <c r="A4" s="163" t="s">
        <v>90</v>
      </c>
      <c r="B4" s="100">
        <v>610159</v>
      </c>
      <c r="C4" s="100">
        <v>508461</v>
      </c>
      <c r="D4" s="100">
        <v>1128748</v>
      </c>
      <c r="E4" s="101">
        <v>1491738</v>
      </c>
    </row>
    <row r="5" spans="1:10" x14ac:dyDescent="0.3">
      <c r="A5" s="131" t="s">
        <v>57</v>
      </c>
      <c r="B5" s="88">
        <v>212971</v>
      </c>
      <c r="C5" s="88">
        <v>95698</v>
      </c>
      <c r="D5" s="88">
        <v>301999</v>
      </c>
      <c r="E5" s="102">
        <v>399118</v>
      </c>
    </row>
    <row r="6" spans="1:10" x14ac:dyDescent="0.3">
      <c r="A6" s="131" t="s">
        <v>58</v>
      </c>
      <c r="B6" s="88">
        <v>189548</v>
      </c>
      <c r="C6" s="88">
        <v>51598</v>
      </c>
      <c r="D6" s="88">
        <v>8097</v>
      </c>
      <c r="E6" s="102">
        <v>8561</v>
      </c>
    </row>
    <row r="7" spans="1:10" x14ac:dyDescent="0.3">
      <c r="A7" s="131" t="s">
        <v>59</v>
      </c>
      <c r="B7" s="88">
        <v>1297522</v>
      </c>
      <c r="C7" s="88">
        <v>208551</v>
      </c>
      <c r="D7" s="88">
        <v>1079332</v>
      </c>
      <c r="E7" s="102">
        <v>1141144</v>
      </c>
    </row>
    <row r="8" spans="1:10" x14ac:dyDescent="0.3">
      <c r="A8" s="131" t="s">
        <v>60</v>
      </c>
      <c r="B8" s="88">
        <v>11046</v>
      </c>
      <c r="C8" s="88">
        <v>8018</v>
      </c>
      <c r="D8" s="88">
        <v>0</v>
      </c>
      <c r="E8" s="102">
        <v>0</v>
      </c>
    </row>
    <row r="9" spans="1:10" x14ac:dyDescent="0.3">
      <c r="A9" s="131" t="s">
        <v>61</v>
      </c>
      <c r="B9" s="88">
        <v>3254956</v>
      </c>
      <c r="C9" s="88">
        <v>849117</v>
      </c>
      <c r="D9" s="88">
        <v>103562</v>
      </c>
      <c r="E9" s="102">
        <v>185149</v>
      </c>
    </row>
    <row r="10" spans="1:10" x14ac:dyDescent="0.3">
      <c r="A10" s="131" t="s">
        <v>62</v>
      </c>
      <c r="B10" s="88">
        <v>0</v>
      </c>
      <c r="C10" s="88">
        <v>0</v>
      </c>
      <c r="D10" s="88">
        <v>69554</v>
      </c>
      <c r="E10" s="102">
        <v>0</v>
      </c>
    </row>
    <row r="11" spans="1:10" ht="15" thickBot="1" x14ac:dyDescent="0.35">
      <c r="A11" s="162" t="s">
        <v>63</v>
      </c>
      <c r="B11" s="89">
        <v>2934900</v>
      </c>
      <c r="C11" s="89">
        <v>1780947</v>
      </c>
      <c r="D11" s="89">
        <v>651497</v>
      </c>
      <c r="E11" s="135">
        <v>3610528</v>
      </c>
    </row>
    <row r="12" spans="1:10" ht="15" thickBot="1" x14ac:dyDescent="0.35">
      <c r="A12" s="164" t="s">
        <v>75</v>
      </c>
      <c r="B12" s="166">
        <f>SUM(B4:B11)</f>
        <v>8511102</v>
      </c>
      <c r="C12" s="166">
        <f t="shared" ref="C12:E12" si="0">SUM(C4:C11)</f>
        <v>3502390</v>
      </c>
      <c r="D12" s="166">
        <f t="shared" si="0"/>
        <v>3342789</v>
      </c>
      <c r="E12" s="168">
        <f t="shared" si="0"/>
        <v>6836238</v>
      </c>
      <c r="G12" s="16"/>
      <c r="H12" s="16"/>
      <c r="I12" s="16"/>
      <c r="J12" s="16"/>
    </row>
    <row r="13" spans="1:10" x14ac:dyDescent="0.3">
      <c r="A13" s="130" t="s">
        <v>64</v>
      </c>
      <c r="B13" s="90">
        <v>594841</v>
      </c>
      <c r="C13" s="90">
        <v>72163</v>
      </c>
      <c r="D13" s="90">
        <v>1432392</v>
      </c>
      <c r="E13" s="136">
        <v>1893029</v>
      </c>
      <c r="G13" s="16"/>
      <c r="H13" s="16"/>
      <c r="I13" s="16"/>
      <c r="J13" s="16"/>
    </row>
    <row r="14" spans="1:10" x14ac:dyDescent="0.3">
      <c r="A14" s="131" t="s">
        <v>65</v>
      </c>
      <c r="B14" s="88">
        <v>431837</v>
      </c>
      <c r="C14" s="88">
        <v>222048</v>
      </c>
      <c r="D14" s="88">
        <v>1457846</v>
      </c>
      <c r="E14" s="102">
        <v>1926670</v>
      </c>
      <c r="G14" s="16"/>
      <c r="H14" s="167"/>
      <c r="I14" s="16"/>
      <c r="J14" s="16"/>
    </row>
    <row r="15" spans="1:10" ht="15" thickBot="1" x14ac:dyDescent="0.35">
      <c r="A15" s="162" t="s">
        <v>66</v>
      </c>
      <c r="B15" s="89">
        <v>22110</v>
      </c>
      <c r="C15" s="89">
        <v>182</v>
      </c>
      <c r="D15" s="89">
        <v>71211</v>
      </c>
      <c r="E15" s="135">
        <v>94112</v>
      </c>
      <c r="G15" s="16"/>
      <c r="H15" s="16"/>
      <c r="I15" s="16"/>
      <c r="J15" s="16"/>
    </row>
    <row r="16" spans="1:10" ht="15" thickBot="1" x14ac:dyDescent="0.35">
      <c r="A16" s="164" t="s">
        <v>79</v>
      </c>
      <c r="B16" s="166">
        <f>SUM(B13:B15)</f>
        <v>1048788</v>
      </c>
      <c r="C16" s="166">
        <f t="shared" ref="C16:E16" si="1">SUM(C13:C15)</f>
        <v>294393</v>
      </c>
      <c r="D16" s="166">
        <f t="shared" si="1"/>
        <v>2961449</v>
      </c>
      <c r="E16" s="168">
        <f t="shared" si="1"/>
        <v>3913811</v>
      </c>
      <c r="G16" s="16"/>
      <c r="H16" s="16"/>
      <c r="I16" s="16"/>
      <c r="J16" s="16"/>
    </row>
    <row r="17" spans="1:10" ht="15" thickBot="1" x14ac:dyDescent="0.35">
      <c r="A17" s="165" t="s">
        <v>54</v>
      </c>
      <c r="B17" s="139">
        <f>+B12+B16</f>
        <v>9559890</v>
      </c>
      <c r="C17" s="139">
        <f t="shared" ref="C17:E17" si="2">+C12+C16</f>
        <v>3796783</v>
      </c>
      <c r="D17" s="139">
        <f t="shared" si="2"/>
        <v>6304238</v>
      </c>
      <c r="E17" s="140">
        <f t="shared" si="2"/>
        <v>10750049</v>
      </c>
      <c r="G17" s="16"/>
      <c r="H17" s="16"/>
      <c r="I17" s="16"/>
      <c r="J17" s="16"/>
    </row>
    <row r="18" spans="1:10" x14ac:dyDescent="0.3">
      <c r="A18" s="131" t="s">
        <v>1</v>
      </c>
      <c r="B18" s="90">
        <v>1534</v>
      </c>
      <c r="C18" s="90">
        <v>189</v>
      </c>
      <c r="D18" s="90">
        <v>1148</v>
      </c>
      <c r="E18" s="136">
        <v>1086</v>
      </c>
      <c r="G18" s="16"/>
      <c r="H18" s="16"/>
      <c r="I18" s="16"/>
      <c r="J18" s="16"/>
    </row>
    <row r="19" spans="1:10" x14ac:dyDescent="0.3">
      <c r="A19" s="131" t="s">
        <v>2</v>
      </c>
      <c r="B19" s="88">
        <v>1736</v>
      </c>
      <c r="C19" s="88">
        <v>178</v>
      </c>
      <c r="D19" s="88">
        <v>2987</v>
      </c>
      <c r="E19" s="102">
        <v>3303</v>
      </c>
    </row>
    <row r="20" spans="1:10" ht="15" thickBot="1" x14ac:dyDescent="0.35">
      <c r="A20" s="132" t="s">
        <v>53</v>
      </c>
      <c r="B20" s="104">
        <v>5</v>
      </c>
      <c r="C20" s="104">
        <v>1</v>
      </c>
      <c r="D20" s="104">
        <v>4</v>
      </c>
      <c r="E20" s="105">
        <v>5</v>
      </c>
    </row>
    <row r="21" spans="1:10" ht="15" thickBot="1" x14ac:dyDescent="0.35"/>
    <row r="22" spans="1:10" ht="15" thickBot="1" x14ac:dyDescent="0.35">
      <c r="A22" s="333" t="s">
        <v>85</v>
      </c>
      <c r="B22" s="334"/>
      <c r="C22" s="334"/>
      <c r="D22" s="334"/>
      <c r="E22" s="334"/>
    </row>
    <row r="23" spans="1:10" ht="15" thickBot="1" x14ac:dyDescent="0.35">
      <c r="A23" s="4"/>
      <c r="B23" s="4"/>
      <c r="C23" s="4"/>
      <c r="D23" s="4"/>
      <c r="E23" s="4"/>
    </row>
    <row r="24" spans="1:10" ht="15" thickBot="1" x14ac:dyDescent="0.35">
      <c r="A24" s="18" t="s">
        <v>55</v>
      </c>
      <c r="B24" s="41">
        <f>+B4/B$17</f>
        <v>6.3824897566813005E-2</v>
      </c>
      <c r="C24" s="41">
        <f t="shared" ref="C24:E24" si="3">+C4/C$17</f>
        <v>0.13391889923653788</v>
      </c>
      <c r="D24" s="41">
        <f t="shared" si="3"/>
        <v>0.17904590531004699</v>
      </c>
      <c r="E24" s="108">
        <f t="shared" si="3"/>
        <v>0.13876569306800368</v>
      </c>
    </row>
    <row r="25" spans="1:10" ht="15" thickBot="1" x14ac:dyDescent="0.35">
      <c r="A25" s="30" t="s">
        <v>57</v>
      </c>
      <c r="B25" s="41">
        <f t="shared" ref="B25:E37" si="4">+B5/B$17</f>
        <v>2.2277557586959682E-2</v>
      </c>
      <c r="C25" s="41">
        <f t="shared" si="4"/>
        <v>2.5205022251732587E-2</v>
      </c>
      <c r="D25" s="41">
        <f t="shared" si="4"/>
        <v>4.7904124178052926E-2</v>
      </c>
      <c r="E25" s="108">
        <f t="shared" si="4"/>
        <v>3.7127086583512318E-2</v>
      </c>
    </row>
    <row r="26" spans="1:10" ht="15" thickBot="1" x14ac:dyDescent="0.35">
      <c r="A26" s="30" t="s">
        <v>58</v>
      </c>
      <c r="B26" s="41">
        <f t="shared" si="4"/>
        <v>1.9827424792544682E-2</v>
      </c>
      <c r="C26" s="41">
        <f t="shared" si="4"/>
        <v>1.3589925997877677E-2</v>
      </c>
      <c r="D26" s="41">
        <f t="shared" si="4"/>
        <v>1.2843740988205078E-3</v>
      </c>
      <c r="E26" s="108">
        <f t="shared" si="4"/>
        <v>7.9636846306468001E-4</v>
      </c>
    </row>
    <row r="27" spans="1:10" ht="15" thickBot="1" x14ac:dyDescent="0.35">
      <c r="A27" s="30" t="s">
        <v>59</v>
      </c>
      <c r="B27" s="41">
        <f t="shared" si="4"/>
        <v>0.13572562027387344</v>
      </c>
      <c r="C27" s="41">
        <f t="shared" si="4"/>
        <v>5.4928343284301476E-2</v>
      </c>
      <c r="D27" s="41">
        <f t="shared" si="4"/>
        <v>0.17120736875733436</v>
      </c>
      <c r="E27" s="108">
        <f t="shared" si="4"/>
        <v>0.1061524463748956</v>
      </c>
    </row>
    <row r="28" spans="1:10" ht="15" thickBot="1" x14ac:dyDescent="0.35">
      <c r="A28" s="30" t="s">
        <v>60</v>
      </c>
      <c r="B28" s="41">
        <f t="shared" si="4"/>
        <v>1.155452625500921E-3</v>
      </c>
      <c r="C28" s="41">
        <f t="shared" si="4"/>
        <v>2.1117877950886316E-3</v>
      </c>
      <c r="D28" s="41">
        <f t="shared" si="4"/>
        <v>0</v>
      </c>
      <c r="E28" s="108">
        <f t="shared" si="4"/>
        <v>0</v>
      </c>
    </row>
    <row r="29" spans="1:10" ht="15" thickBot="1" x14ac:dyDescent="0.35">
      <c r="A29" s="30" t="s">
        <v>86</v>
      </c>
      <c r="B29" s="41">
        <f t="shared" si="4"/>
        <v>0.34048048670016079</v>
      </c>
      <c r="C29" s="41">
        <f t="shared" si="4"/>
        <v>0.22364117201325437</v>
      </c>
      <c r="D29" s="41">
        <f t="shared" si="4"/>
        <v>1.6427362038044884E-2</v>
      </c>
      <c r="E29" s="108">
        <f t="shared" si="4"/>
        <v>1.7223084285476281E-2</v>
      </c>
    </row>
    <row r="30" spans="1:10" ht="15" thickBot="1" x14ac:dyDescent="0.35">
      <c r="A30" s="30" t="s">
        <v>62</v>
      </c>
      <c r="B30" s="41">
        <f t="shared" si="4"/>
        <v>0</v>
      </c>
      <c r="C30" s="41">
        <f t="shared" si="4"/>
        <v>0</v>
      </c>
      <c r="D30" s="41">
        <f t="shared" si="4"/>
        <v>1.103289564892696E-2</v>
      </c>
      <c r="E30" s="108">
        <f t="shared" si="4"/>
        <v>0</v>
      </c>
    </row>
    <row r="31" spans="1:10" ht="15" thickBot="1" x14ac:dyDescent="0.35">
      <c r="A31" s="30" t="s">
        <v>63</v>
      </c>
      <c r="B31" s="41">
        <f t="shared" si="4"/>
        <v>0.30700144039314259</v>
      </c>
      <c r="C31" s="41">
        <f t="shared" si="4"/>
        <v>0.46906736571460628</v>
      </c>
      <c r="D31" s="41">
        <f t="shared" si="4"/>
        <v>0.10334270374944601</v>
      </c>
      <c r="E31" s="108">
        <f t="shared" si="4"/>
        <v>0.33586153886368331</v>
      </c>
    </row>
    <row r="32" spans="1:10" ht="15" thickBot="1" x14ac:dyDescent="0.35">
      <c r="A32" s="74" t="s">
        <v>75</v>
      </c>
      <c r="B32" s="82">
        <f t="shared" si="4"/>
        <v>0.89029287993899509</v>
      </c>
      <c r="C32" s="82">
        <f t="shared" si="4"/>
        <v>0.92246251629339893</v>
      </c>
      <c r="D32" s="82">
        <f t="shared" si="4"/>
        <v>0.53024473378067261</v>
      </c>
      <c r="E32" s="169">
        <f t="shared" si="4"/>
        <v>0.63592621763863588</v>
      </c>
    </row>
    <row r="33" spans="1:5" ht="15" thickBot="1" x14ac:dyDescent="0.35">
      <c r="A33" s="30" t="s">
        <v>64</v>
      </c>
      <c r="B33" s="41">
        <f t="shared" si="4"/>
        <v>6.2222577874850027E-2</v>
      </c>
      <c r="C33" s="41">
        <f t="shared" si="4"/>
        <v>1.9006353536665119E-2</v>
      </c>
      <c r="D33" s="41">
        <f t="shared" si="4"/>
        <v>0.22721096506826044</v>
      </c>
      <c r="E33" s="108">
        <f t="shared" si="4"/>
        <v>0.17609491826502371</v>
      </c>
    </row>
    <row r="34" spans="1:5" ht="15" thickBot="1" x14ac:dyDescent="0.35">
      <c r="A34" s="30" t="s">
        <v>65</v>
      </c>
      <c r="B34" s="41">
        <f t="shared" si="4"/>
        <v>4.517175406829995E-2</v>
      </c>
      <c r="C34" s="41">
        <f t="shared" si="4"/>
        <v>5.8483194852062916E-2</v>
      </c>
      <c r="D34" s="41">
        <f t="shared" si="4"/>
        <v>0.23124856644054365</v>
      </c>
      <c r="E34" s="108">
        <f t="shared" si="4"/>
        <v>0.1792242993497053</v>
      </c>
    </row>
    <row r="35" spans="1:5" ht="15" thickBot="1" x14ac:dyDescent="0.35">
      <c r="A35" s="30" t="s">
        <v>66</v>
      </c>
      <c r="B35" s="41">
        <f t="shared" si="4"/>
        <v>2.3127881178549125E-3</v>
      </c>
      <c r="C35" s="41">
        <f t="shared" si="4"/>
        <v>4.7935317873052005E-5</v>
      </c>
      <c r="D35" s="41">
        <f t="shared" si="4"/>
        <v>1.1295734710523302E-2</v>
      </c>
      <c r="E35" s="108">
        <f t="shared" si="4"/>
        <v>8.754564746635109E-3</v>
      </c>
    </row>
    <row r="36" spans="1:5" ht="15" thickBot="1" x14ac:dyDescent="0.35">
      <c r="A36" s="116" t="s">
        <v>79</v>
      </c>
      <c r="B36" s="134">
        <f t="shared" si="4"/>
        <v>0.10970712006100489</v>
      </c>
      <c r="C36" s="79">
        <f t="shared" si="4"/>
        <v>7.7537483706601087E-2</v>
      </c>
      <c r="D36" s="79">
        <f t="shared" si="4"/>
        <v>0.46975526621932739</v>
      </c>
      <c r="E36" s="80">
        <f t="shared" si="4"/>
        <v>0.36407378236136412</v>
      </c>
    </row>
    <row r="37" spans="1:5" ht="15" thickBot="1" x14ac:dyDescent="0.35">
      <c r="A37" s="117" t="s">
        <v>54</v>
      </c>
      <c r="B37" s="170">
        <f t="shared" si="4"/>
        <v>1</v>
      </c>
      <c r="C37" s="170">
        <f t="shared" si="4"/>
        <v>1</v>
      </c>
      <c r="D37" s="170">
        <f t="shared" si="4"/>
        <v>1</v>
      </c>
      <c r="E37" s="171">
        <f t="shared" si="4"/>
        <v>1</v>
      </c>
    </row>
    <row r="38" spans="1:5" x14ac:dyDescent="0.3">
      <c r="A38" s="4" t="s">
        <v>342</v>
      </c>
      <c r="B38" s="4"/>
      <c r="C38" s="4"/>
      <c r="D38" s="4"/>
      <c r="E38" s="4"/>
    </row>
    <row r="39" spans="1:5" x14ac:dyDescent="0.3">
      <c r="A39" s="4" t="s">
        <v>319</v>
      </c>
      <c r="B39" s="4"/>
      <c r="C39" s="4"/>
      <c r="D39" s="4"/>
      <c r="E39" s="4"/>
    </row>
    <row r="40" spans="1:5" x14ac:dyDescent="0.3">
      <c r="A40" s="4"/>
      <c r="B40" s="4"/>
      <c r="C40" s="4"/>
      <c r="D40" s="4"/>
      <c r="E40" s="4"/>
    </row>
    <row r="41" spans="1:5" x14ac:dyDescent="0.3">
      <c r="A41" s="32" t="s">
        <v>334</v>
      </c>
    </row>
  </sheetData>
  <mergeCells count="2">
    <mergeCell ref="A1:E1"/>
    <mergeCell ref="A22:E22"/>
  </mergeCells>
  <hyperlinks>
    <hyperlink ref="A1:E1" location="CONTENIDO!A1" display="CONTENIDO!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6"/>
  <sheetViews>
    <sheetView workbookViewId="0">
      <selection activeCell="G12" sqref="G12"/>
    </sheetView>
  </sheetViews>
  <sheetFormatPr baseColWidth="10" defaultRowHeight="13.8" x14ac:dyDescent="0.25"/>
  <cols>
    <col min="1" max="1" width="9.54296875" style="189" customWidth="1"/>
    <col min="2" max="2" width="9.36328125" style="1" customWidth="1"/>
    <col min="3" max="3" width="74" style="1" customWidth="1"/>
    <col min="4" max="4" width="17.6328125" customWidth="1"/>
  </cols>
  <sheetData>
    <row r="1" spans="1:4" ht="24.6" customHeight="1" thickBot="1" x14ac:dyDescent="0.3">
      <c r="A1" s="299" t="s">
        <v>446</v>
      </c>
      <c r="B1" s="301"/>
      <c r="C1" s="301"/>
      <c r="D1" s="300"/>
    </row>
    <row r="2" spans="1:4" ht="14.4" thickBot="1" x14ac:dyDescent="0.3"/>
    <row r="3" spans="1:4" s="189" customFormat="1" ht="14.4" thickBot="1" x14ac:dyDescent="0.3">
      <c r="A3" s="217" t="s">
        <v>0</v>
      </c>
      <c r="B3" s="217" t="s">
        <v>107</v>
      </c>
      <c r="C3" s="216" t="s">
        <v>448</v>
      </c>
      <c r="D3" s="218" t="s">
        <v>302</v>
      </c>
    </row>
    <row r="4" spans="1:4" x14ac:dyDescent="0.25">
      <c r="A4" s="232" t="s">
        <v>24</v>
      </c>
      <c r="B4" s="219" t="s">
        <v>269</v>
      </c>
      <c r="C4" s="220" t="s">
        <v>374</v>
      </c>
      <c r="D4" s="221" t="s">
        <v>305</v>
      </c>
    </row>
    <row r="5" spans="1:4" x14ac:dyDescent="0.25">
      <c r="A5" s="233" t="s">
        <v>31</v>
      </c>
      <c r="B5" s="222" t="s">
        <v>269</v>
      </c>
      <c r="C5" s="223" t="s">
        <v>374</v>
      </c>
      <c r="D5" s="224" t="s">
        <v>305</v>
      </c>
    </row>
    <row r="6" spans="1:4" x14ac:dyDescent="0.25">
      <c r="A6" s="233" t="s">
        <v>24</v>
      </c>
      <c r="B6" s="222" t="s">
        <v>116</v>
      </c>
      <c r="C6" s="223" t="s">
        <v>296</v>
      </c>
      <c r="D6" s="224" t="s">
        <v>305</v>
      </c>
    </row>
    <row r="7" spans="1:4" x14ac:dyDescent="0.25">
      <c r="A7" s="233" t="s">
        <v>24</v>
      </c>
      <c r="B7" s="222" t="s">
        <v>114</v>
      </c>
      <c r="C7" s="223" t="s">
        <v>115</v>
      </c>
      <c r="D7" s="224" t="s">
        <v>305</v>
      </c>
    </row>
    <row r="8" spans="1:4" x14ac:dyDescent="0.25">
      <c r="A8" s="233" t="s">
        <v>24</v>
      </c>
      <c r="B8" s="222" t="s">
        <v>348</v>
      </c>
      <c r="C8" s="223" t="s">
        <v>375</v>
      </c>
      <c r="D8" s="224" t="s">
        <v>305</v>
      </c>
    </row>
    <row r="9" spans="1:4" x14ac:dyDescent="0.25">
      <c r="A9" s="233" t="s">
        <v>24</v>
      </c>
      <c r="B9" s="222" t="s">
        <v>117</v>
      </c>
      <c r="C9" s="223" t="s">
        <v>118</v>
      </c>
      <c r="D9" s="224" t="s">
        <v>305</v>
      </c>
    </row>
    <row r="10" spans="1:4" x14ac:dyDescent="0.25">
      <c r="A10" s="233" t="s">
        <v>24</v>
      </c>
      <c r="B10" s="222" t="s">
        <v>376</v>
      </c>
      <c r="C10" s="223" t="s">
        <v>377</v>
      </c>
      <c r="D10" s="224" t="s">
        <v>305</v>
      </c>
    </row>
    <row r="11" spans="1:4" x14ac:dyDescent="0.25">
      <c r="A11" s="233" t="s">
        <v>31</v>
      </c>
      <c r="B11" s="222" t="s">
        <v>376</v>
      </c>
      <c r="C11" s="223" t="s">
        <v>377</v>
      </c>
      <c r="D11" s="224" t="s">
        <v>305</v>
      </c>
    </row>
    <row r="12" spans="1:4" x14ac:dyDescent="0.25">
      <c r="A12" s="233" t="s">
        <v>24</v>
      </c>
      <c r="B12" s="222" t="s">
        <v>349</v>
      </c>
      <c r="C12" s="223" t="s">
        <v>378</v>
      </c>
      <c r="D12" s="224" t="s">
        <v>305</v>
      </c>
    </row>
    <row r="13" spans="1:4" x14ac:dyDescent="0.25">
      <c r="A13" s="233" t="s">
        <v>31</v>
      </c>
      <c r="B13" s="222" t="s">
        <v>125</v>
      </c>
      <c r="C13" s="223" t="s">
        <v>379</v>
      </c>
      <c r="D13" s="224" t="s">
        <v>305</v>
      </c>
    </row>
    <row r="14" spans="1:4" x14ac:dyDescent="0.25">
      <c r="A14" s="233" t="s">
        <v>24</v>
      </c>
      <c r="B14" s="222" t="s">
        <v>123</v>
      </c>
      <c r="C14" s="223" t="s">
        <v>124</v>
      </c>
      <c r="D14" s="224" t="s">
        <v>305</v>
      </c>
    </row>
    <row r="15" spans="1:4" x14ac:dyDescent="0.25">
      <c r="A15" s="233" t="s">
        <v>346</v>
      </c>
      <c r="B15" s="222" t="s">
        <v>251</v>
      </c>
      <c r="C15" s="223" t="s">
        <v>252</v>
      </c>
      <c r="D15" s="224" t="s">
        <v>305</v>
      </c>
    </row>
    <row r="16" spans="1:4" x14ac:dyDescent="0.25">
      <c r="A16" s="233" t="s">
        <v>24</v>
      </c>
      <c r="B16" s="222" t="s">
        <v>108</v>
      </c>
      <c r="C16" s="223" t="s">
        <v>109</v>
      </c>
      <c r="D16" s="224" t="s">
        <v>305</v>
      </c>
    </row>
    <row r="17" spans="1:4" x14ac:dyDescent="0.25">
      <c r="A17" s="233" t="s">
        <v>32</v>
      </c>
      <c r="B17" s="222" t="s">
        <v>112</v>
      </c>
      <c r="C17" s="223" t="s">
        <v>113</v>
      </c>
      <c r="D17" s="224" t="s">
        <v>305</v>
      </c>
    </row>
    <row r="18" spans="1:4" x14ac:dyDescent="0.25">
      <c r="A18" s="233" t="s">
        <v>24</v>
      </c>
      <c r="B18" s="222" t="s">
        <v>112</v>
      </c>
      <c r="C18" s="223" t="s">
        <v>113</v>
      </c>
      <c r="D18" s="224" t="s">
        <v>305</v>
      </c>
    </row>
    <row r="19" spans="1:4" x14ac:dyDescent="0.25">
      <c r="A19" s="233" t="s">
        <v>33</v>
      </c>
      <c r="B19" s="222" t="s">
        <v>112</v>
      </c>
      <c r="C19" s="223" t="s">
        <v>113</v>
      </c>
      <c r="D19" s="224" t="s">
        <v>305</v>
      </c>
    </row>
    <row r="20" spans="1:4" x14ac:dyDescent="0.25">
      <c r="A20" s="233" t="s">
        <v>31</v>
      </c>
      <c r="B20" s="222" t="s">
        <v>135</v>
      </c>
      <c r="C20" s="223" t="s">
        <v>136</v>
      </c>
      <c r="D20" s="224" t="s">
        <v>305</v>
      </c>
    </row>
    <row r="21" spans="1:4" x14ac:dyDescent="0.25">
      <c r="A21" s="233" t="s">
        <v>31</v>
      </c>
      <c r="B21" s="222" t="s">
        <v>300</v>
      </c>
      <c r="C21" s="223" t="s">
        <v>301</v>
      </c>
      <c r="D21" s="224" t="s">
        <v>305</v>
      </c>
    </row>
    <row r="22" spans="1:4" x14ac:dyDescent="0.25">
      <c r="A22" s="233" t="s">
        <v>24</v>
      </c>
      <c r="B22" s="222" t="s">
        <v>350</v>
      </c>
      <c r="C22" s="223" t="s">
        <v>380</v>
      </c>
      <c r="D22" s="224" t="s">
        <v>305</v>
      </c>
    </row>
    <row r="23" spans="1:4" x14ac:dyDescent="0.25">
      <c r="A23" s="233" t="s">
        <v>24</v>
      </c>
      <c r="B23" s="222" t="s">
        <v>119</v>
      </c>
      <c r="C23" s="223" t="s">
        <v>120</v>
      </c>
      <c r="D23" s="224" t="s">
        <v>305</v>
      </c>
    </row>
    <row r="24" spans="1:4" x14ac:dyDescent="0.25">
      <c r="A24" s="233" t="s">
        <v>24</v>
      </c>
      <c r="B24" s="222" t="s">
        <v>121</v>
      </c>
      <c r="C24" s="223" t="s">
        <v>122</v>
      </c>
      <c r="D24" s="224" t="s">
        <v>305</v>
      </c>
    </row>
    <row r="25" spans="1:4" x14ac:dyDescent="0.25">
      <c r="A25" s="233" t="s">
        <v>24</v>
      </c>
      <c r="B25" s="222" t="s">
        <v>110</v>
      </c>
      <c r="C25" s="223" t="s">
        <v>111</v>
      </c>
      <c r="D25" s="224" t="s">
        <v>305</v>
      </c>
    </row>
    <row r="26" spans="1:4" x14ac:dyDescent="0.25">
      <c r="A26" s="233" t="s">
        <v>31</v>
      </c>
      <c r="B26" s="222" t="s">
        <v>267</v>
      </c>
      <c r="C26" s="223" t="s">
        <v>268</v>
      </c>
      <c r="D26" s="224" t="s">
        <v>305</v>
      </c>
    </row>
    <row r="27" spans="1:4" x14ac:dyDescent="0.25">
      <c r="A27" s="233" t="s">
        <v>345</v>
      </c>
      <c r="B27" s="222" t="s">
        <v>351</v>
      </c>
      <c r="C27" s="223" t="s">
        <v>381</v>
      </c>
      <c r="D27" s="224" t="s">
        <v>305</v>
      </c>
    </row>
    <row r="28" spans="1:4" x14ac:dyDescent="0.25">
      <c r="A28" s="233" t="s">
        <v>35</v>
      </c>
      <c r="B28" s="222" t="s">
        <v>351</v>
      </c>
      <c r="C28" s="223" t="s">
        <v>381</v>
      </c>
      <c r="D28" s="224" t="s">
        <v>305</v>
      </c>
    </row>
    <row r="29" spans="1:4" x14ac:dyDescent="0.25">
      <c r="A29" s="233" t="s">
        <v>24</v>
      </c>
      <c r="B29" s="222" t="s">
        <v>352</v>
      </c>
      <c r="C29" s="223" t="s">
        <v>382</v>
      </c>
      <c r="D29" s="224" t="s">
        <v>305</v>
      </c>
    </row>
    <row r="30" spans="1:4" x14ac:dyDescent="0.25">
      <c r="A30" s="233" t="s">
        <v>31</v>
      </c>
      <c r="B30" s="222" t="s">
        <v>130</v>
      </c>
      <c r="C30" s="223" t="s">
        <v>383</v>
      </c>
      <c r="D30" s="224" t="s">
        <v>305</v>
      </c>
    </row>
    <row r="31" spans="1:4" x14ac:dyDescent="0.25">
      <c r="A31" s="233" t="s">
        <v>31</v>
      </c>
      <c r="B31" s="222" t="s">
        <v>128</v>
      </c>
      <c r="C31" s="223" t="s">
        <v>129</v>
      </c>
      <c r="D31" s="224" t="s">
        <v>305</v>
      </c>
    </row>
    <row r="32" spans="1:4" x14ac:dyDescent="0.25">
      <c r="A32" s="233" t="s">
        <v>31</v>
      </c>
      <c r="B32" s="222" t="s">
        <v>133</v>
      </c>
      <c r="C32" s="223" t="s">
        <v>134</v>
      </c>
      <c r="D32" s="224" t="s">
        <v>305</v>
      </c>
    </row>
    <row r="33" spans="1:8" x14ac:dyDescent="0.25">
      <c r="A33" s="233" t="s">
        <v>24</v>
      </c>
      <c r="B33" s="222" t="s">
        <v>353</v>
      </c>
      <c r="C33" s="223" t="s">
        <v>384</v>
      </c>
      <c r="D33" s="224" t="s">
        <v>305</v>
      </c>
    </row>
    <row r="34" spans="1:8" x14ac:dyDescent="0.25">
      <c r="A34" s="233" t="s">
        <v>31</v>
      </c>
      <c r="B34" s="222" t="s">
        <v>126</v>
      </c>
      <c r="C34" s="223" t="s">
        <v>127</v>
      </c>
      <c r="D34" s="224" t="s">
        <v>305</v>
      </c>
    </row>
    <row r="35" spans="1:8" x14ac:dyDescent="0.25">
      <c r="A35" s="233" t="s">
        <v>31</v>
      </c>
      <c r="B35" s="222" t="s">
        <v>131</v>
      </c>
      <c r="C35" s="223" t="s">
        <v>132</v>
      </c>
      <c r="D35" s="224" t="s">
        <v>305</v>
      </c>
    </row>
    <row r="36" spans="1:8" ht="14.4" thickBot="1" x14ac:dyDescent="0.3">
      <c r="A36" s="234" t="s">
        <v>31</v>
      </c>
      <c r="B36" s="225" t="s">
        <v>354</v>
      </c>
      <c r="C36" s="226" t="s">
        <v>385</v>
      </c>
      <c r="D36" s="227" t="s">
        <v>305</v>
      </c>
    </row>
    <row r="37" spans="1:8" x14ac:dyDescent="0.25">
      <c r="A37" s="235" t="s">
        <v>15</v>
      </c>
      <c r="B37" s="207" t="s">
        <v>152</v>
      </c>
      <c r="C37" s="208" t="s">
        <v>153</v>
      </c>
      <c r="D37" s="213" t="s">
        <v>306</v>
      </c>
    </row>
    <row r="38" spans="1:8" x14ac:dyDescent="0.25">
      <c r="A38" s="236" t="s">
        <v>17</v>
      </c>
      <c r="B38" s="209" t="s">
        <v>147</v>
      </c>
      <c r="C38" s="210" t="s">
        <v>386</v>
      </c>
      <c r="D38" s="214" t="s">
        <v>306</v>
      </c>
    </row>
    <row r="39" spans="1:8" x14ac:dyDescent="0.25">
      <c r="A39" s="236" t="s">
        <v>15</v>
      </c>
      <c r="B39" s="209" t="s">
        <v>256</v>
      </c>
      <c r="C39" s="210" t="s">
        <v>387</v>
      </c>
      <c r="D39" s="214" t="s">
        <v>306</v>
      </c>
    </row>
    <row r="40" spans="1:8" x14ac:dyDescent="0.25">
      <c r="A40" s="236" t="s">
        <v>299</v>
      </c>
      <c r="B40" s="209" t="s">
        <v>156</v>
      </c>
      <c r="C40" s="210" t="s">
        <v>157</v>
      </c>
      <c r="D40" s="214" t="s">
        <v>306</v>
      </c>
    </row>
    <row r="41" spans="1:8" x14ac:dyDescent="0.25">
      <c r="A41" s="236" t="s">
        <v>15</v>
      </c>
      <c r="B41" s="209" t="s">
        <v>150</v>
      </c>
      <c r="C41" s="210" t="s">
        <v>151</v>
      </c>
      <c r="D41" s="214" t="s">
        <v>306</v>
      </c>
    </row>
    <row r="42" spans="1:8" ht="14.4" thickBot="1" x14ac:dyDescent="0.3">
      <c r="A42" s="237" t="s">
        <v>146</v>
      </c>
      <c r="B42" s="211" t="s">
        <v>253</v>
      </c>
      <c r="C42" s="212" t="s">
        <v>388</v>
      </c>
      <c r="D42" s="215" t="s">
        <v>306</v>
      </c>
    </row>
    <row r="43" spans="1:8" x14ac:dyDescent="0.25">
      <c r="A43" s="238" t="s">
        <v>22</v>
      </c>
      <c r="B43" s="228" t="s">
        <v>140</v>
      </c>
      <c r="C43" s="229" t="s">
        <v>141</v>
      </c>
      <c r="D43" s="230" t="s">
        <v>389</v>
      </c>
    </row>
    <row r="44" spans="1:8" x14ac:dyDescent="0.25">
      <c r="A44" s="233" t="s">
        <v>19</v>
      </c>
      <c r="B44" s="222" t="s">
        <v>140</v>
      </c>
      <c r="C44" s="223" t="s">
        <v>141</v>
      </c>
      <c r="D44" s="224" t="s">
        <v>389</v>
      </c>
    </row>
    <row r="45" spans="1:8" x14ac:dyDescent="0.25">
      <c r="A45" s="233" t="s">
        <v>10</v>
      </c>
      <c r="B45" s="222" t="s">
        <v>140</v>
      </c>
      <c r="C45" s="223" t="s">
        <v>141</v>
      </c>
      <c r="D45" s="224" t="s">
        <v>389</v>
      </c>
    </row>
    <row r="46" spans="1:8" x14ac:dyDescent="0.25">
      <c r="A46" s="233" t="s">
        <v>28</v>
      </c>
      <c r="B46" s="222" t="s">
        <v>154</v>
      </c>
      <c r="C46" s="223" t="s">
        <v>155</v>
      </c>
      <c r="D46" s="224" t="s">
        <v>389</v>
      </c>
    </row>
    <row r="47" spans="1:8" x14ac:dyDescent="0.25">
      <c r="A47" s="233" t="s">
        <v>146</v>
      </c>
      <c r="B47" s="222" t="s">
        <v>144</v>
      </c>
      <c r="C47" s="223" t="s">
        <v>145</v>
      </c>
      <c r="D47" s="224" t="s">
        <v>389</v>
      </c>
    </row>
    <row r="48" spans="1:8" x14ac:dyDescent="0.25">
      <c r="A48" s="233" t="s">
        <v>390</v>
      </c>
      <c r="B48" s="222" t="s">
        <v>148</v>
      </c>
      <c r="C48" s="223" t="s">
        <v>149</v>
      </c>
      <c r="D48" s="224" t="s">
        <v>389</v>
      </c>
      <c r="H48" s="206"/>
    </row>
    <row r="49" spans="1:4" x14ac:dyDescent="0.25">
      <c r="A49" s="233" t="s">
        <v>146</v>
      </c>
      <c r="B49" s="222" t="s">
        <v>142</v>
      </c>
      <c r="C49" s="223" t="s">
        <v>143</v>
      </c>
      <c r="D49" s="224" t="s">
        <v>389</v>
      </c>
    </row>
    <row r="50" spans="1:4" x14ac:dyDescent="0.25">
      <c r="A50" s="233" t="s">
        <v>26</v>
      </c>
      <c r="B50" s="222" t="s">
        <v>137</v>
      </c>
      <c r="C50" s="223" t="s">
        <v>391</v>
      </c>
      <c r="D50" s="224" t="s">
        <v>389</v>
      </c>
    </row>
    <row r="51" spans="1:4" x14ac:dyDescent="0.25">
      <c r="A51" s="233" t="s">
        <v>27</v>
      </c>
      <c r="B51" s="222" t="s">
        <v>137</v>
      </c>
      <c r="C51" s="223" t="s">
        <v>391</v>
      </c>
      <c r="D51" s="224" t="s">
        <v>389</v>
      </c>
    </row>
    <row r="52" spans="1:4" x14ac:dyDescent="0.25">
      <c r="A52" s="233" t="s">
        <v>28</v>
      </c>
      <c r="B52" s="222" t="s">
        <v>137</v>
      </c>
      <c r="C52" s="223" t="s">
        <v>391</v>
      </c>
      <c r="D52" s="224" t="s">
        <v>389</v>
      </c>
    </row>
    <row r="53" spans="1:4" x14ac:dyDescent="0.25">
      <c r="A53" s="233" t="s">
        <v>26</v>
      </c>
      <c r="B53" s="222" t="s">
        <v>138</v>
      </c>
      <c r="C53" s="223" t="s">
        <v>139</v>
      </c>
      <c r="D53" s="224" t="s">
        <v>389</v>
      </c>
    </row>
    <row r="54" spans="1:4" ht="14.4" thickBot="1" x14ac:dyDescent="0.3">
      <c r="A54" s="234" t="s">
        <v>4</v>
      </c>
      <c r="B54" s="225" t="s">
        <v>257</v>
      </c>
      <c r="C54" s="226" t="s">
        <v>392</v>
      </c>
      <c r="D54" s="227" t="s">
        <v>389</v>
      </c>
    </row>
    <row r="55" spans="1:4" x14ac:dyDescent="0.25">
      <c r="A55" s="235" t="s">
        <v>27</v>
      </c>
      <c r="B55" s="207" t="s">
        <v>158</v>
      </c>
      <c r="C55" s="208" t="s">
        <v>292</v>
      </c>
      <c r="D55" s="213" t="s">
        <v>307</v>
      </c>
    </row>
    <row r="56" spans="1:4" x14ac:dyDescent="0.25">
      <c r="A56" s="236" t="s">
        <v>48</v>
      </c>
      <c r="B56" s="209" t="s">
        <v>158</v>
      </c>
      <c r="C56" s="210" t="s">
        <v>292</v>
      </c>
      <c r="D56" s="214" t="s">
        <v>307</v>
      </c>
    </row>
    <row r="57" spans="1:4" x14ac:dyDescent="0.25">
      <c r="A57" s="236" t="s">
        <v>41</v>
      </c>
      <c r="B57" s="209" t="s">
        <v>159</v>
      </c>
      <c r="C57" s="210" t="s">
        <v>160</v>
      </c>
      <c r="D57" s="214" t="s">
        <v>307</v>
      </c>
    </row>
    <row r="58" spans="1:4" ht="14.4" thickBot="1" x14ac:dyDescent="0.3">
      <c r="A58" s="237" t="s">
        <v>20</v>
      </c>
      <c r="B58" s="211" t="s">
        <v>159</v>
      </c>
      <c r="C58" s="212" t="s">
        <v>160</v>
      </c>
      <c r="D58" s="215" t="s">
        <v>307</v>
      </c>
    </row>
    <row r="59" spans="1:4" x14ac:dyDescent="0.25">
      <c r="A59" s="238" t="s">
        <v>52</v>
      </c>
      <c r="B59" s="228" t="s">
        <v>163</v>
      </c>
      <c r="C59" s="229" t="s">
        <v>164</v>
      </c>
      <c r="D59" s="230" t="s">
        <v>311</v>
      </c>
    </row>
    <row r="60" spans="1:4" x14ac:dyDescent="0.25">
      <c r="A60" s="233" t="s">
        <v>38</v>
      </c>
      <c r="B60" s="222" t="s">
        <v>163</v>
      </c>
      <c r="C60" s="223" t="s">
        <v>164</v>
      </c>
      <c r="D60" s="224" t="s">
        <v>311</v>
      </c>
    </row>
    <row r="61" spans="1:4" x14ac:dyDescent="0.25">
      <c r="A61" s="233" t="s">
        <v>48</v>
      </c>
      <c r="B61" s="222" t="s">
        <v>161</v>
      </c>
      <c r="C61" s="223" t="s">
        <v>162</v>
      </c>
      <c r="D61" s="224" t="s">
        <v>311</v>
      </c>
    </row>
    <row r="62" spans="1:4" x14ac:dyDescent="0.25">
      <c r="A62" s="233" t="s">
        <v>49</v>
      </c>
      <c r="B62" s="222" t="s">
        <v>161</v>
      </c>
      <c r="C62" s="223" t="s">
        <v>162</v>
      </c>
      <c r="D62" s="224" t="s">
        <v>311</v>
      </c>
    </row>
    <row r="63" spans="1:4" x14ac:dyDescent="0.25">
      <c r="A63" s="233" t="s">
        <v>25</v>
      </c>
      <c r="B63" s="222" t="s">
        <v>161</v>
      </c>
      <c r="C63" s="223" t="s">
        <v>162</v>
      </c>
      <c r="D63" s="224" t="s">
        <v>311</v>
      </c>
    </row>
    <row r="64" spans="1:4" x14ac:dyDescent="0.25">
      <c r="A64" s="233" t="s">
        <v>47</v>
      </c>
      <c r="B64" s="222" t="s">
        <v>161</v>
      </c>
      <c r="C64" s="223" t="s">
        <v>162</v>
      </c>
      <c r="D64" s="224" t="s">
        <v>311</v>
      </c>
    </row>
    <row r="65" spans="1:4" ht="14.4" thickBot="1" x14ac:dyDescent="0.3">
      <c r="A65" s="234" t="s">
        <v>50</v>
      </c>
      <c r="B65" s="225" t="s">
        <v>161</v>
      </c>
      <c r="C65" s="226" t="s">
        <v>162</v>
      </c>
      <c r="D65" s="227" t="s">
        <v>311</v>
      </c>
    </row>
    <row r="66" spans="1:4" x14ac:dyDescent="0.25">
      <c r="A66" s="235" t="s">
        <v>173</v>
      </c>
      <c r="B66" s="207" t="s">
        <v>174</v>
      </c>
      <c r="C66" s="208" t="s">
        <v>175</v>
      </c>
      <c r="D66" s="213" t="s">
        <v>303</v>
      </c>
    </row>
    <row r="67" spans="1:4" x14ac:dyDescent="0.25">
      <c r="A67" s="236" t="s">
        <v>13</v>
      </c>
      <c r="B67" s="209" t="s">
        <v>165</v>
      </c>
      <c r="C67" s="210" t="s">
        <v>393</v>
      </c>
      <c r="D67" s="214" t="s">
        <v>303</v>
      </c>
    </row>
    <row r="68" spans="1:4" x14ac:dyDescent="0.25">
      <c r="A68" s="236" t="s">
        <v>3</v>
      </c>
      <c r="B68" s="209" t="s">
        <v>165</v>
      </c>
      <c r="C68" s="210" t="s">
        <v>393</v>
      </c>
      <c r="D68" s="214" t="s">
        <v>303</v>
      </c>
    </row>
    <row r="69" spans="1:4" x14ac:dyDescent="0.25">
      <c r="A69" s="236" t="s">
        <v>7</v>
      </c>
      <c r="B69" s="209" t="s">
        <v>178</v>
      </c>
      <c r="C69" s="210" t="s">
        <v>394</v>
      </c>
      <c r="D69" s="214" t="s">
        <v>303</v>
      </c>
    </row>
    <row r="70" spans="1:4" x14ac:dyDescent="0.25">
      <c r="A70" s="236" t="s">
        <v>15</v>
      </c>
      <c r="B70" s="209" t="s">
        <v>395</v>
      </c>
      <c r="C70" s="210" t="s">
        <v>396</v>
      </c>
      <c r="D70" s="214" t="s">
        <v>303</v>
      </c>
    </row>
    <row r="71" spans="1:4" x14ac:dyDescent="0.25">
      <c r="A71" s="236" t="s">
        <v>183</v>
      </c>
      <c r="B71" s="209" t="s">
        <v>397</v>
      </c>
      <c r="C71" s="210" t="s">
        <v>398</v>
      </c>
      <c r="D71" s="214" t="s">
        <v>303</v>
      </c>
    </row>
    <row r="72" spans="1:4" x14ac:dyDescent="0.25">
      <c r="A72" s="236" t="s">
        <v>185</v>
      </c>
      <c r="B72" s="209" t="s">
        <v>186</v>
      </c>
      <c r="C72" s="210" t="s">
        <v>187</v>
      </c>
      <c r="D72" s="214" t="s">
        <v>303</v>
      </c>
    </row>
    <row r="73" spans="1:4" x14ac:dyDescent="0.25">
      <c r="A73" s="236" t="s">
        <v>7</v>
      </c>
      <c r="B73" s="209" t="s">
        <v>179</v>
      </c>
      <c r="C73" s="210" t="s">
        <v>180</v>
      </c>
      <c r="D73" s="214" t="s">
        <v>303</v>
      </c>
    </row>
    <row r="74" spans="1:4" x14ac:dyDescent="0.25">
      <c r="A74" s="236" t="s">
        <v>7</v>
      </c>
      <c r="B74" s="209" t="s">
        <v>254</v>
      </c>
      <c r="C74" s="210" t="s">
        <v>255</v>
      </c>
      <c r="D74" s="214" t="s">
        <v>303</v>
      </c>
    </row>
    <row r="75" spans="1:4" x14ac:dyDescent="0.25">
      <c r="A75" s="236" t="s">
        <v>18</v>
      </c>
      <c r="B75" s="209" t="s">
        <v>254</v>
      </c>
      <c r="C75" s="210" t="s">
        <v>255</v>
      </c>
      <c r="D75" s="214" t="s">
        <v>303</v>
      </c>
    </row>
    <row r="76" spans="1:4" x14ac:dyDescent="0.25">
      <c r="A76" s="236" t="s">
        <v>7</v>
      </c>
      <c r="B76" s="209" t="s">
        <v>181</v>
      </c>
      <c r="C76" s="210" t="s">
        <v>182</v>
      </c>
      <c r="D76" s="214" t="s">
        <v>303</v>
      </c>
    </row>
    <row r="77" spans="1:4" x14ac:dyDescent="0.25">
      <c r="A77" s="236" t="s">
        <v>176</v>
      </c>
      <c r="B77" s="209" t="s">
        <v>249</v>
      </c>
      <c r="C77" s="210" t="s">
        <v>250</v>
      </c>
      <c r="D77" s="214" t="s">
        <v>303</v>
      </c>
    </row>
    <row r="78" spans="1:4" x14ac:dyDescent="0.25">
      <c r="A78" s="236" t="s">
        <v>173</v>
      </c>
      <c r="B78" s="209" t="s">
        <v>177</v>
      </c>
      <c r="C78" s="210" t="s">
        <v>399</v>
      </c>
      <c r="D78" s="214" t="s">
        <v>303</v>
      </c>
    </row>
    <row r="79" spans="1:4" x14ac:dyDescent="0.25">
      <c r="A79" s="236" t="s">
        <v>176</v>
      </c>
      <c r="B79" s="209" t="s">
        <v>177</v>
      </c>
      <c r="C79" s="210" t="s">
        <v>399</v>
      </c>
      <c r="D79" s="214" t="s">
        <v>303</v>
      </c>
    </row>
    <row r="80" spans="1:4" x14ac:dyDescent="0.25">
      <c r="A80" s="236" t="s">
        <v>3</v>
      </c>
      <c r="B80" s="209" t="s">
        <v>171</v>
      </c>
      <c r="C80" s="210" t="s">
        <v>172</v>
      </c>
      <c r="D80" s="214" t="s">
        <v>303</v>
      </c>
    </row>
    <row r="81" spans="1:4" x14ac:dyDescent="0.25">
      <c r="A81" s="236" t="s">
        <v>13</v>
      </c>
      <c r="B81" s="209" t="s">
        <v>400</v>
      </c>
      <c r="C81" s="210" t="s">
        <v>401</v>
      </c>
      <c r="D81" s="214" t="s">
        <v>303</v>
      </c>
    </row>
    <row r="82" spans="1:4" x14ac:dyDescent="0.25">
      <c r="A82" s="236" t="s">
        <v>3</v>
      </c>
      <c r="B82" s="209" t="s">
        <v>400</v>
      </c>
      <c r="C82" s="210" t="s">
        <v>401</v>
      </c>
      <c r="D82" s="214" t="s">
        <v>303</v>
      </c>
    </row>
    <row r="83" spans="1:4" x14ac:dyDescent="0.25">
      <c r="A83" s="236" t="s">
        <v>322</v>
      </c>
      <c r="B83" s="209" t="s">
        <v>400</v>
      </c>
      <c r="C83" s="210" t="s">
        <v>401</v>
      </c>
      <c r="D83" s="214" t="s">
        <v>303</v>
      </c>
    </row>
    <row r="84" spans="1:4" x14ac:dyDescent="0.25">
      <c r="A84" s="236" t="s">
        <v>18</v>
      </c>
      <c r="B84" s="209" t="s">
        <v>400</v>
      </c>
      <c r="C84" s="210" t="s">
        <v>401</v>
      </c>
      <c r="D84" s="214" t="s">
        <v>303</v>
      </c>
    </row>
    <row r="85" spans="1:4" x14ac:dyDescent="0.25">
      <c r="A85" s="236" t="s">
        <v>13</v>
      </c>
      <c r="B85" s="209" t="s">
        <v>166</v>
      </c>
      <c r="C85" s="210" t="s">
        <v>402</v>
      </c>
      <c r="D85" s="214" t="s">
        <v>303</v>
      </c>
    </row>
    <row r="86" spans="1:4" x14ac:dyDescent="0.25">
      <c r="A86" s="236" t="s">
        <v>13</v>
      </c>
      <c r="B86" s="209" t="s">
        <v>184</v>
      </c>
      <c r="C86" s="210" t="s">
        <v>403</v>
      </c>
      <c r="D86" s="214" t="s">
        <v>303</v>
      </c>
    </row>
    <row r="87" spans="1:4" x14ac:dyDescent="0.25">
      <c r="A87" s="236" t="s">
        <v>173</v>
      </c>
      <c r="B87" s="209" t="s">
        <v>404</v>
      </c>
      <c r="C87" s="210" t="s">
        <v>405</v>
      </c>
      <c r="D87" s="214" t="s">
        <v>303</v>
      </c>
    </row>
    <row r="88" spans="1:4" x14ac:dyDescent="0.25">
      <c r="A88" s="236" t="s">
        <v>3</v>
      </c>
      <c r="B88" s="209" t="s">
        <v>167</v>
      </c>
      <c r="C88" s="210" t="s">
        <v>168</v>
      </c>
      <c r="D88" s="214" t="s">
        <v>303</v>
      </c>
    </row>
    <row r="89" spans="1:4" x14ac:dyDescent="0.25">
      <c r="A89" s="236" t="s">
        <v>13</v>
      </c>
      <c r="B89" s="209" t="s">
        <v>248</v>
      </c>
      <c r="C89" s="210" t="s">
        <v>406</v>
      </c>
      <c r="D89" s="214" t="s">
        <v>303</v>
      </c>
    </row>
    <row r="90" spans="1:4" x14ac:dyDescent="0.25">
      <c r="A90" s="236" t="s">
        <v>3</v>
      </c>
      <c r="B90" s="209" t="s">
        <v>248</v>
      </c>
      <c r="C90" s="210" t="s">
        <v>406</v>
      </c>
      <c r="D90" s="214" t="s">
        <v>303</v>
      </c>
    </row>
    <row r="91" spans="1:4" x14ac:dyDescent="0.25">
      <c r="A91" s="236" t="s">
        <v>18</v>
      </c>
      <c r="B91" s="209" t="s">
        <v>248</v>
      </c>
      <c r="C91" s="210" t="s">
        <v>406</v>
      </c>
      <c r="D91" s="214" t="s">
        <v>303</v>
      </c>
    </row>
    <row r="92" spans="1:4" x14ac:dyDescent="0.25">
      <c r="A92" s="236" t="s">
        <v>264</v>
      </c>
      <c r="B92" s="209" t="s">
        <v>169</v>
      </c>
      <c r="C92" s="210" t="s">
        <v>170</v>
      </c>
      <c r="D92" s="214" t="s">
        <v>303</v>
      </c>
    </row>
    <row r="93" spans="1:4" x14ac:dyDescent="0.25">
      <c r="A93" s="236" t="s">
        <v>18</v>
      </c>
      <c r="B93" s="209" t="s">
        <v>169</v>
      </c>
      <c r="C93" s="210" t="s">
        <v>170</v>
      </c>
      <c r="D93" s="214" t="s">
        <v>303</v>
      </c>
    </row>
    <row r="94" spans="1:4" x14ac:dyDescent="0.25">
      <c r="A94" s="236" t="s">
        <v>13</v>
      </c>
      <c r="B94" s="209" t="s">
        <v>407</v>
      </c>
      <c r="C94" s="210" t="s">
        <v>408</v>
      </c>
      <c r="D94" s="214" t="s">
        <v>303</v>
      </c>
    </row>
    <row r="95" spans="1:4" x14ac:dyDescent="0.25">
      <c r="A95" s="236" t="s">
        <v>3</v>
      </c>
      <c r="B95" s="209" t="s">
        <v>407</v>
      </c>
      <c r="C95" s="210" t="s">
        <v>408</v>
      </c>
      <c r="D95" s="214" t="s">
        <v>303</v>
      </c>
    </row>
    <row r="96" spans="1:4" x14ac:dyDescent="0.25">
      <c r="A96" s="236" t="s">
        <v>14</v>
      </c>
      <c r="B96" s="209" t="s">
        <v>407</v>
      </c>
      <c r="C96" s="210" t="s">
        <v>408</v>
      </c>
      <c r="D96" s="214" t="s">
        <v>303</v>
      </c>
    </row>
    <row r="97" spans="1:4" x14ac:dyDescent="0.25">
      <c r="A97" s="236" t="s">
        <v>18</v>
      </c>
      <c r="B97" s="209" t="s">
        <v>407</v>
      </c>
      <c r="C97" s="210" t="s">
        <v>408</v>
      </c>
      <c r="D97" s="214" t="s">
        <v>303</v>
      </c>
    </row>
    <row r="98" spans="1:4" x14ac:dyDescent="0.25">
      <c r="A98" s="236" t="s">
        <v>190</v>
      </c>
      <c r="B98" s="209" t="s">
        <v>191</v>
      </c>
      <c r="C98" s="210" t="s">
        <v>192</v>
      </c>
      <c r="D98" s="214" t="s">
        <v>304</v>
      </c>
    </row>
    <row r="99" spans="1:4" ht="14.4" thickBot="1" x14ac:dyDescent="0.3">
      <c r="A99" s="237" t="s">
        <v>3</v>
      </c>
      <c r="B99" s="211" t="s">
        <v>188</v>
      </c>
      <c r="C99" s="212" t="s">
        <v>189</v>
      </c>
      <c r="D99" s="215" t="s">
        <v>304</v>
      </c>
    </row>
    <row r="100" spans="1:4" x14ac:dyDescent="0.25">
      <c r="A100" s="238" t="s">
        <v>34</v>
      </c>
      <c r="B100" s="228" t="s">
        <v>219</v>
      </c>
      <c r="C100" s="229" t="s">
        <v>366</v>
      </c>
      <c r="D100" s="230" t="s">
        <v>445</v>
      </c>
    </row>
    <row r="101" spans="1:4" x14ac:dyDescent="0.25">
      <c r="A101" s="233" t="s">
        <v>29</v>
      </c>
      <c r="B101" s="222" t="s">
        <v>219</v>
      </c>
      <c r="C101" s="223" t="s">
        <v>366</v>
      </c>
      <c r="D101" s="230" t="s">
        <v>445</v>
      </c>
    </row>
    <row r="102" spans="1:4" x14ac:dyDescent="0.25">
      <c r="A102" s="233" t="s">
        <v>30</v>
      </c>
      <c r="B102" s="222" t="s">
        <v>219</v>
      </c>
      <c r="C102" s="223" t="s">
        <v>366</v>
      </c>
      <c r="D102" s="230" t="s">
        <v>445</v>
      </c>
    </row>
    <row r="103" spans="1:4" x14ac:dyDescent="0.25">
      <c r="A103" s="233" t="s">
        <v>23</v>
      </c>
      <c r="B103" s="222" t="s">
        <v>262</v>
      </c>
      <c r="C103" s="223" t="s">
        <v>263</v>
      </c>
      <c r="D103" s="230" t="s">
        <v>445</v>
      </c>
    </row>
    <row r="104" spans="1:4" x14ac:dyDescent="0.25">
      <c r="A104" s="233" t="s">
        <v>38</v>
      </c>
      <c r="B104" s="222" t="s">
        <v>262</v>
      </c>
      <c r="C104" s="223" t="s">
        <v>263</v>
      </c>
      <c r="D104" s="230" t="s">
        <v>445</v>
      </c>
    </row>
    <row r="105" spans="1:4" x14ac:dyDescent="0.25">
      <c r="A105" s="233" t="s">
        <v>358</v>
      </c>
      <c r="B105" s="222" t="s">
        <v>205</v>
      </c>
      <c r="C105" s="223" t="s">
        <v>206</v>
      </c>
      <c r="D105" s="230" t="s">
        <v>445</v>
      </c>
    </row>
    <row r="106" spans="1:4" x14ac:dyDescent="0.25">
      <c r="A106" s="233" t="s">
        <v>40</v>
      </c>
      <c r="B106" s="222" t="s">
        <v>205</v>
      </c>
      <c r="C106" s="223" t="s">
        <v>206</v>
      </c>
      <c r="D106" s="230" t="s">
        <v>445</v>
      </c>
    </row>
    <row r="107" spans="1:4" x14ac:dyDescent="0.25">
      <c r="A107" s="233" t="s">
        <v>43</v>
      </c>
      <c r="B107" s="222" t="s">
        <v>205</v>
      </c>
      <c r="C107" s="223" t="s">
        <v>206</v>
      </c>
      <c r="D107" s="230" t="s">
        <v>445</v>
      </c>
    </row>
    <row r="108" spans="1:4" x14ac:dyDescent="0.25">
      <c r="A108" s="233" t="s">
        <v>34</v>
      </c>
      <c r="B108" s="222" t="s">
        <v>226</v>
      </c>
      <c r="C108" s="223" t="s">
        <v>227</v>
      </c>
      <c r="D108" s="230" t="s">
        <v>445</v>
      </c>
    </row>
    <row r="109" spans="1:4" x14ac:dyDescent="0.25">
      <c r="A109" s="233" t="s">
        <v>37</v>
      </c>
      <c r="B109" s="222" t="s">
        <v>226</v>
      </c>
      <c r="C109" s="223" t="s">
        <v>227</v>
      </c>
      <c r="D109" s="230" t="s">
        <v>445</v>
      </c>
    </row>
    <row r="110" spans="1:4" x14ac:dyDescent="0.25">
      <c r="A110" s="233" t="s">
        <v>38</v>
      </c>
      <c r="B110" s="222" t="s">
        <v>226</v>
      </c>
      <c r="C110" s="223" t="s">
        <v>227</v>
      </c>
      <c r="D110" s="230" t="s">
        <v>445</v>
      </c>
    </row>
    <row r="111" spans="1:4" x14ac:dyDescent="0.25">
      <c r="A111" s="233" t="s">
        <v>364</v>
      </c>
      <c r="B111" s="222" t="s">
        <v>409</v>
      </c>
      <c r="C111" s="223" t="s">
        <v>410</v>
      </c>
      <c r="D111" s="230" t="s">
        <v>445</v>
      </c>
    </row>
    <row r="112" spans="1:4" x14ac:dyDescent="0.25">
      <c r="A112" s="233" t="s">
        <v>42</v>
      </c>
      <c r="B112" s="222" t="s">
        <v>409</v>
      </c>
      <c r="C112" s="223" t="s">
        <v>410</v>
      </c>
      <c r="D112" s="230" t="s">
        <v>445</v>
      </c>
    </row>
    <row r="113" spans="1:4" x14ac:dyDescent="0.25">
      <c r="A113" s="233" t="s">
        <v>35</v>
      </c>
      <c r="B113" s="222" t="s">
        <v>239</v>
      </c>
      <c r="C113" s="223" t="s">
        <v>240</v>
      </c>
      <c r="D113" s="230" t="s">
        <v>445</v>
      </c>
    </row>
    <row r="114" spans="1:4" x14ac:dyDescent="0.25">
      <c r="A114" s="233" t="s">
        <v>36</v>
      </c>
      <c r="B114" s="222" t="s">
        <v>239</v>
      </c>
      <c r="C114" s="223" t="s">
        <v>240</v>
      </c>
      <c r="D114" s="230" t="s">
        <v>445</v>
      </c>
    </row>
    <row r="115" spans="1:4" x14ac:dyDescent="0.25">
      <c r="A115" s="233" t="s">
        <v>37</v>
      </c>
      <c r="B115" s="222" t="s">
        <v>239</v>
      </c>
      <c r="C115" s="223" t="s">
        <v>240</v>
      </c>
      <c r="D115" s="230" t="s">
        <v>445</v>
      </c>
    </row>
    <row r="116" spans="1:4" x14ac:dyDescent="0.25">
      <c r="A116" s="233" t="s">
        <v>38</v>
      </c>
      <c r="B116" s="222" t="s">
        <v>239</v>
      </c>
      <c r="C116" s="223" t="s">
        <v>240</v>
      </c>
      <c r="D116" s="230" t="s">
        <v>445</v>
      </c>
    </row>
    <row r="117" spans="1:4" x14ac:dyDescent="0.25">
      <c r="A117" s="233" t="s">
        <v>29</v>
      </c>
      <c r="B117" s="222" t="s">
        <v>411</v>
      </c>
      <c r="C117" s="223" t="s">
        <v>412</v>
      </c>
      <c r="D117" s="230" t="s">
        <v>445</v>
      </c>
    </row>
    <row r="118" spans="1:4" x14ac:dyDescent="0.25">
      <c r="A118" s="233" t="s">
        <v>48</v>
      </c>
      <c r="B118" s="222" t="s">
        <v>215</v>
      </c>
      <c r="C118" s="223" t="s">
        <v>293</v>
      </c>
      <c r="D118" s="230" t="s">
        <v>445</v>
      </c>
    </row>
    <row r="119" spans="1:4" x14ac:dyDescent="0.25">
      <c r="A119" s="233" t="s">
        <v>5</v>
      </c>
      <c r="B119" s="222" t="s">
        <v>215</v>
      </c>
      <c r="C119" s="223" t="s">
        <v>293</v>
      </c>
      <c r="D119" s="230" t="s">
        <v>445</v>
      </c>
    </row>
    <row r="120" spans="1:4" x14ac:dyDescent="0.25">
      <c r="A120" s="233" t="s">
        <v>34</v>
      </c>
      <c r="B120" s="222" t="s">
        <v>215</v>
      </c>
      <c r="C120" s="223" t="s">
        <v>293</v>
      </c>
      <c r="D120" s="230" t="s">
        <v>445</v>
      </c>
    </row>
    <row r="121" spans="1:4" x14ac:dyDescent="0.25">
      <c r="A121" s="233" t="s">
        <v>30</v>
      </c>
      <c r="B121" s="222" t="s">
        <v>215</v>
      </c>
      <c r="C121" s="223" t="s">
        <v>293</v>
      </c>
      <c r="D121" s="230" t="s">
        <v>445</v>
      </c>
    </row>
    <row r="122" spans="1:4" x14ac:dyDescent="0.25">
      <c r="A122" s="233" t="s">
        <v>34</v>
      </c>
      <c r="B122" s="222" t="s">
        <v>222</v>
      </c>
      <c r="C122" s="223" t="s">
        <v>223</v>
      </c>
      <c r="D122" s="230" t="s">
        <v>445</v>
      </c>
    </row>
    <row r="123" spans="1:4" x14ac:dyDescent="0.25">
      <c r="A123" s="233" t="s">
        <v>29</v>
      </c>
      <c r="B123" s="222" t="s">
        <v>222</v>
      </c>
      <c r="C123" s="223" t="s">
        <v>223</v>
      </c>
      <c r="D123" s="230" t="s">
        <v>445</v>
      </c>
    </row>
    <row r="124" spans="1:4" x14ac:dyDescent="0.25">
      <c r="A124" s="233" t="s">
        <v>34</v>
      </c>
      <c r="B124" s="222" t="s">
        <v>220</v>
      </c>
      <c r="C124" s="223" t="s">
        <v>221</v>
      </c>
      <c r="D124" s="230" t="s">
        <v>445</v>
      </c>
    </row>
    <row r="125" spans="1:4" x14ac:dyDescent="0.25">
      <c r="A125" s="233" t="s">
        <v>30</v>
      </c>
      <c r="B125" s="222" t="s">
        <v>220</v>
      </c>
      <c r="C125" s="223" t="s">
        <v>221</v>
      </c>
      <c r="D125" s="230" t="s">
        <v>445</v>
      </c>
    </row>
    <row r="126" spans="1:4" x14ac:dyDescent="0.25">
      <c r="A126" s="233" t="s">
        <v>361</v>
      </c>
      <c r="B126" s="222" t="s">
        <v>232</v>
      </c>
      <c r="C126" s="223" t="s">
        <v>367</v>
      </c>
      <c r="D126" s="230" t="s">
        <v>445</v>
      </c>
    </row>
    <row r="127" spans="1:4" x14ac:dyDescent="0.25">
      <c r="A127" s="233" t="s">
        <v>30</v>
      </c>
      <c r="B127" s="222" t="s">
        <v>232</v>
      </c>
      <c r="C127" s="223" t="s">
        <v>367</v>
      </c>
      <c r="D127" s="230" t="s">
        <v>445</v>
      </c>
    </row>
    <row r="128" spans="1:4" x14ac:dyDescent="0.25">
      <c r="A128" s="233" t="s">
        <v>39</v>
      </c>
      <c r="B128" s="222" t="s">
        <v>232</v>
      </c>
      <c r="C128" s="223" t="s">
        <v>367</v>
      </c>
      <c r="D128" s="230" t="s">
        <v>445</v>
      </c>
    </row>
    <row r="129" spans="1:4" x14ac:dyDescent="0.25">
      <c r="A129" s="233" t="s">
        <v>36</v>
      </c>
      <c r="B129" s="222" t="s">
        <v>232</v>
      </c>
      <c r="C129" s="223" t="s">
        <v>367</v>
      </c>
      <c r="D129" s="230" t="s">
        <v>445</v>
      </c>
    </row>
    <row r="130" spans="1:4" x14ac:dyDescent="0.25">
      <c r="A130" s="233" t="s">
        <v>38</v>
      </c>
      <c r="B130" s="222" t="s">
        <v>232</v>
      </c>
      <c r="C130" s="223" t="s">
        <v>367</v>
      </c>
      <c r="D130" s="230" t="s">
        <v>445</v>
      </c>
    </row>
    <row r="131" spans="1:4" x14ac:dyDescent="0.25">
      <c r="A131" s="233" t="s">
        <v>34</v>
      </c>
      <c r="B131" s="222" t="s">
        <v>413</v>
      </c>
      <c r="C131" s="223" t="s">
        <v>414</v>
      </c>
      <c r="D131" s="230" t="s">
        <v>445</v>
      </c>
    </row>
    <row r="132" spans="1:4" x14ac:dyDescent="0.25">
      <c r="A132" s="233" t="s">
        <v>34</v>
      </c>
      <c r="B132" s="222" t="s">
        <v>294</v>
      </c>
      <c r="C132" s="223" t="s">
        <v>295</v>
      </c>
      <c r="D132" s="230" t="s">
        <v>445</v>
      </c>
    </row>
    <row r="133" spans="1:4" x14ac:dyDescent="0.25">
      <c r="A133" s="233" t="s">
        <v>30</v>
      </c>
      <c r="B133" s="222" t="s">
        <v>294</v>
      </c>
      <c r="C133" s="223" t="s">
        <v>295</v>
      </c>
      <c r="D133" s="230" t="s">
        <v>445</v>
      </c>
    </row>
    <row r="134" spans="1:4" x14ac:dyDescent="0.25">
      <c r="A134" s="233" t="s">
        <v>28</v>
      </c>
      <c r="B134" s="222" t="s">
        <v>294</v>
      </c>
      <c r="C134" s="223" t="s">
        <v>295</v>
      </c>
      <c r="D134" s="230" t="s">
        <v>445</v>
      </c>
    </row>
    <row r="135" spans="1:4" x14ac:dyDescent="0.25">
      <c r="A135" s="233" t="s">
        <v>34</v>
      </c>
      <c r="B135" s="222" t="s">
        <v>230</v>
      </c>
      <c r="C135" s="223" t="s">
        <v>231</v>
      </c>
      <c r="D135" s="230" t="s">
        <v>445</v>
      </c>
    </row>
    <row r="136" spans="1:4" x14ac:dyDescent="0.25">
      <c r="A136" s="233" t="s">
        <v>23</v>
      </c>
      <c r="B136" s="222" t="s">
        <v>230</v>
      </c>
      <c r="C136" s="223" t="s">
        <v>231</v>
      </c>
      <c r="D136" s="230" t="s">
        <v>445</v>
      </c>
    </row>
    <row r="137" spans="1:4" x14ac:dyDescent="0.25">
      <c r="A137" s="233" t="s">
        <v>29</v>
      </c>
      <c r="B137" s="222" t="s">
        <v>230</v>
      </c>
      <c r="C137" s="223" t="s">
        <v>231</v>
      </c>
      <c r="D137" s="230" t="s">
        <v>445</v>
      </c>
    </row>
    <row r="138" spans="1:4" x14ac:dyDescent="0.25">
      <c r="A138" s="233" t="s">
        <v>30</v>
      </c>
      <c r="B138" s="222" t="s">
        <v>230</v>
      </c>
      <c r="C138" s="223" t="s">
        <v>231</v>
      </c>
      <c r="D138" s="230" t="s">
        <v>445</v>
      </c>
    </row>
    <row r="139" spans="1:4" x14ac:dyDescent="0.25">
      <c r="A139" s="233" t="s">
        <v>35</v>
      </c>
      <c r="B139" s="222" t="s">
        <v>230</v>
      </c>
      <c r="C139" s="223" t="s">
        <v>231</v>
      </c>
      <c r="D139" s="230" t="s">
        <v>445</v>
      </c>
    </row>
    <row r="140" spans="1:4" x14ac:dyDescent="0.25">
      <c r="A140" s="233" t="s">
        <v>40</v>
      </c>
      <c r="B140" s="222" t="s">
        <v>199</v>
      </c>
      <c r="C140" s="223" t="s">
        <v>200</v>
      </c>
      <c r="D140" s="230" t="s">
        <v>445</v>
      </c>
    </row>
    <row r="141" spans="1:4" x14ac:dyDescent="0.25">
      <c r="A141" s="233" t="s">
        <v>34</v>
      </c>
      <c r="B141" s="222" t="s">
        <v>199</v>
      </c>
      <c r="C141" s="223" t="s">
        <v>200</v>
      </c>
      <c r="D141" s="230" t="s">
        <v>445</v>
      </c>
    </row>
    <row r="142" spans="1:4" x14ac:dyDescent="0.25">
      <c r="A142" s="233" t="s">
        <v>29</v>
      </c>
      <c r="B142" s="222" t="s">
        <v>199</v>
      </c>
      <c r="C142" s="223" t="s">
        <v>200</v>
      </c>
      <c r="D142" s="230" t="s">
        <v>445</v>
      </c>
    </row>
    <row r="143" spans="1:4" x14ac:dyDescent="0.25">
      <c r="A143" s="233" t="s">
        <v>30</v>
      </c>
      <c r="B143" s="222" t="s">
        <v>199</v>
      </c>
      <c r="C143" s="223" t="s">
        <v>200</v>
      </c>
      <c r="D143" s="230" t="s">
        <v>445</v>
      </c>
    </row>
    <row r="144" spans="1:4" x14ac:dyDescent="0.25">
      <c r="A144" s="233" t="s">
        <v>36</v>
      </c>
      <c r="B144" s="222" t="s">
        <v>199</v>
      </c>
      <c r="C144" s="223" t="s">
        <v>200</v>
      </c>
      <c r="D144" s="230" t="s">
        <v>445</v>
      </c>
    </row>
    <row r="145" spans="1:4" x14ac:dyDescent="0.25">
      <c r="A145" s="233" t="s">
        <v>38</v>
      </c>
      <c r="B145" s="222" t="s">
        <v>199</v>
      </c>
      <c r="C145" s="223" t="s">
        <v>200</v>
      </c>
      <c r="D145" s="230" t="s">
        <v>445</v>
      </c>
    </row>
    <row r="146" spans="1:4" x14ac:dyDescent="0.25">
      <c r="A146" s="233" t="s">
        <v>42</v>
      </c>
      <c r="B146" s="222" t="s">
        <v>199</v>
      </c>
      <c r="C146" s="223" t="s">
        <v>200</v>
      </c>
      <c r="D146" s="230" t="s">
        <v>445</v>
      </c>
    </row>
    <row r="147" spans="1:4" x14ac:dyDescent="0.25">
      <c r="A147" s="233" t="s">
        <v>6</v>
      </c>
      <c r="B147" s="222" t="s">
        <v>213</v>
      </c>
      <c r="C147" s="223" t="s">
        <v>214</v>
      </c>
      <c r="D147" s="230" t="s">
        <v>445</v>
      </c>
    </row>
    <row r="148" spans="1:4" x14ac:dyDescent="0.25">
      <c r="A148" s="233" t="s">
        <v>359</v>
      </c>
      <c r="B148" s="222" t="s">
        <v>213</v>
      </c>
      <c r="C148" s="223" t="s">
        <v>214</v>
      </c>
      <c r="D148" s="230" t="s">
        <v>445</v>
      </c>
    </row>
    <row r="149" spans="1:4" x14ac:dyDescent="0.25">
      <c r="A149" s="233" t="s">
        <v>362</v>
      </c>
      <c r="B149" s="222" t="s">
        <v>213</v>
      </c>
      <c r="C149" s="223" t="s">
        <v>214</v>
      </c>
      <c r="D149" s="230" t="s">
        <v>445</v>
      </c>
    </row>
    <row r="150" spans="1:4" x14ac:dyDescent="0.25">
      <c r="A150" s="233" t="s">
        <v>52</v>
      </c>
      <c r="B150" s="222" t="s">
        <v>241</v>
      </c>
      <c r="C150" s="223" t="s">
        <v>297</v>
      </c>
      <c r="D150" s="230" t="s">
        <v>445</v>
      </c>
    </row>
    <row r="151" spans="1:4" x14ac:dyDescent="0.25">
      <c r="A151" s="233" t="s">
        <v>38</v>
      </c>
      <c r="B151" s="222" t="s">
        <v>241</v>
      </c>
      <c r="C151" s="223" t="s">
        <v>297</v>
      </c>
      <c r="D151" s="230" t="s">
        <v>445</v>
      </c>
    </row>
    <row r="152" spans="1:4" x14ac:dyDescent="0.25">
      <c r="A152" s="233" t="s">
        <v>40</v>
      </c>
      <c r="B152" s="222" t="s">
        <v>310</v>
      </c>
      <c r="C152" s="223" t="s">
        <v>415</v>
      </c>
      <c r="D152" s="230" t="s">
        <v>445</v>
      </c>
    </row>
    <row r="153" spans="1:4" x14ac:dyDescent="0.25">
      <c r="A153" s="233" t="s">
        <v>416</v>
      </c>
      <c r="B153" s="222" t="s">
        <v>310</v>
      </c>
      <c r="C153" s="223" t="s">
        <v>415</v>
      </c>
      <c r="D153" s="230" t="s">
        <v>445</v>
      </c>
    </row>
    <row r="154" spans="1:4" x14ac:dyDescent="0.25">
      <c r="A154" s="233" t="s">
        <v>357</v>
      </c>
      <c r="B154" s="222" t="s">
        <v>196</v>
      </c>
      <c r="C154" s="223" t="s">
        <v>417</v>
      </c>
      <c r="D154" s="230" t="s">
        <v>445</v>
      </c>
    </row>
    <row r="155" spans="1:4" x14ac:dyDescent="0.25">
      <c r="A155" s="233" t="s">
        <v>20</v>
      </c>
      <c r="B155" s="222" t="s">
        <v>196</v>
      </c>
      <c r="C155" s="223" t="s">
        <v>417</v>
      </c>
      <c r="D155" s="230" t="s">
        <v>445</v>
      </c>
    </row>
    <row r="156" spans="1:4" x14ac:dyDescent="0.25">
      <c r="A156" s="233" t="s">
        <v>21</v>
      </c>
      <c r="B156" s="222" t="s">
        <v>196</v>
      </c>
      <c r="C156" s="223" t="s">
        <v>417</v>
      </c>
      <c r="D156" s="230" t="s">
        <v>445</v>
      </c>
    </row>
    <row r="157" spans="1:4" x14ac:dyDescent="0.25">
      <c r="A157" s="233" t="s">
        <v>40</v>
      </c>
      <c r="B157" s="222" t="s">
        <v>203</v>
      </c>
      <c r="C157" s="223" t="s">
        <v>204</v>
      </c>
      <c r="D157" s="230" t="s">
        <v>445</v>
      </c>
    </row>
    <row r="158" spans="1:4" x14ac:dyDescent="0.25">
      <c r="A158" s="233" t="s">
        <v>298</v>
      </c>
      <c r="B158" s="222" t="s">
        <v>203</v>
      </c>
      <c r="C158" s="223" t="s">
        <v>204</v>
      </c>
      <c r="D158" s="230" t="s">
        <v>445</v>
      </c>
    </row>
    <row r="159" spans="1:4" x14ac:dyDescent="0.25">
      <c r="A159" s="233" t="s">
        <v>44</v>
      </c>
      <c r="B159" s="222" t="s">
        <v>237</v>
      </c>
      <c r="C159" s="223" t="s">
        <v>238</v>
      </c>
      <c r="D159" s="230" t="s">
        <v>445</v>
      </c>
    </row>
    <row r="160" spans="1:4" x14ac:dyDescent="0.25">
      <c r="A160" s="233" t="s">
        <v>40</v>
      </c>
      <c r="B160" s="222" t="s">
        <v>198</v>
      </c>
      <c r="C160" s="223" t="s">
        <v>418</v>
      </c>
      <c r="D160" s="230" t="s">
        <v>445</v>
      </c>
    </row>
    <row r="161" spans="1:4" x14ac:dyDescent="0.25">
      <c r="A161" s="233" t="s">
        <v>52</v>
      </c>
      <c r="B161" s="222" t="s">
        <v>236</v>
      </c>
      <c r="C161" s="223" t="s">
        <v>419</v>
      </c>
      <c r="D161" s="230" t="s">
        <v>445</v>
      </c>
    </row>
    <row r="162" spans="1:4" x14ac:dyDescent="0.25">
      <c r="A162" s="233" t="s">
        <v>40</v>
      </c>
      <c r="B162" s="222" t="s">
        <v>201</v>
      </c>
      <c r="C162" s="223" t="s">
        <v>202</v>
      </c>
      <c r="D162" s="230" t="s">
        <v>445</v>
      </c>
    </row>
    <row r="163" spans="1:4" x14ac:dyDescent="0.25">
      <c r="A163" s="233" t="s">
        <v>420</v>
      </c>
      <c r="B163" s="222" t="s">
        <v>201</v>
      </c>
      <c r="C163" s="223" t="s">
        <v>202</v>
      </c>
      <c r="D163" s="230" t="s">
        <v>445</v>
      </c>
    </row>
    <row r="164" spans="1:4" x14ac:dyDescent="0.25">
      <c r="A164" s="233" t="s">
        <v>6</v>
      </c>
      <c r="B164" s="222" t="s">
        <v>218</v>
      </c>
      <c r="C164" s="223" t="s">
        <v>421</v>
      </c>
      <c r="D164" s="230" t="s">
        <v>445</v>
      </c>
    </row>
    <row r="165" spans="1:4" x14ac:dyDescent="0.25">
      <c r="A165" s="233" t="s">
        <v>5</v>
      </c>
      <c r="B165" s="222" t="s">
        <v>216</v>
      </c>
      <c r="C165" s="223" t="s">
        <v>217</v>
      </c>
      <c r="D165" s="230" t="s">
        <v>445</v>
      </c>
    </row>
    <row r="166" spans="1:4" x14ac:dyDescent="0.25">
      <c r="A166" s="233" t="s">
        <v>29</v>
      </c>
      <c r="B166" s="222" t="s">
        <v>216</v>
      </c>
      <c r="C166" s="223" t="s">
        <v>217</v>
      </c>
      <c r="D166" s="230" t="s">
        <v>445</v>
      </c>
    </row>
    <row r="167" spans="1:4" x14ac:dyDescent="0.25">
      <c r="A167" s="233" t="s">
        <v>30</v>
      </c>
      <c r="B167" s="222" t="s">
        <v>216</v>
      </c>
      <c r="C167" s="223" t="s">
        <v>217</v>
      </c>
      <c r="D167" s="230" t="s">
        <v>445</v>
      </c>
    </row>
    <row r="168" spans="1:4" x14ac:dyDescent="0.25">
      <c r="A168" s="233" t="s">
        <v>38</v>
      </c>
      <c r="B168" s="222" t="s">
        <v>216</v>
      </c>
      <c r="C168" s="223" t="s">
        <v>217</v>
      </c>
      <c r="D168" s="230" t="s">
        <v>445</v>
      </c>
    </row>
    <row r="169" spans="1:4" x14ac:dyDescent="0.25">
      <c r="A169" s="233" t="s">
        <v>34</v>
      </c>
      <c r="B169" s="222" t="s">
        <v>261</v>
      </c>
      <c r="C169" s="223" t="s">
        <v>422</v>
      </c>
      <c r="D169" s="230" t="s">
        <v>445</v>
      </c>
    </row>
    <row r="170" spans="1:4" x14ac:dyDescent="0.25">
      <c r="A170" s="233" t="s">
        <v>29</v>
      </c>
      <c r="B170" s="222" t="s">
        <v>261</v>
      </c>
      <c r="C170" s="223" t="s">
        <v>422</v>
      </c>
      <c r="D170" s="230" t="s">
        <v>445</v>
      </c>
    </row>
    <row r="171" spans="1:4" x14ac:dyDescent="0.25">
      <c r="A171" s="233" t="s">
        <v>36</v>
      </c>
      <c r="B171" s="222" t="s">
        <v>261</v>
      </c>
      <c r="C171" s="223" t="s">
        <v>422</v>
      </c>
      <c r="D171" s="230" t="s">
        <v>445</v>
      </c>
    </row>
    <row r="172" spans="1:4" x14ac:dyDescent="0.25">
      <c r="A172" s="233" t="s">
        <v>38</v>
      </c>
      <c r="B172" s="222" t="s">
        <v>261</v>
      </c>
      <c r="C172" s="223" t="s">
        <v>422</v>
      </c>
      <c r="D172" s="230" t="s">
        <v>445</v>
      </c>
    </row>
    <row r="173" spans="1:4" x14ac:dyDescent="0.25">
      <c r="A173" s="233" t="s">
        <v>25</v>
      </c>
      <c r="B173" s="222" t="s">
        <v>207</v>
      </c>
      <c r="C173" s="223" t="s">
        <v>208</v>
      </c>
      <c r="D173" s="230" t="s">
        <v>445</v>
      </c>
    </row>
    <row r="174" spans="1:4" x14ac:dyDescent="0.25">
      <c r="A174" s="233" t="s">
        <v>5</v>
      </c>
      <c r="B174" s="222" t="s">
        <v>209</v>
      </c>
      <c r="C174" s="223" t="s">
        <v>210</v>
      </c>
      <c r="D174" s="230" t="s">
        <v>445</v>
      </c>
    </row>
    <row r="175" spans="1:4" x14ac:dyDescent="0.25">
      <c r="A175" s="233" t="s">
        <v>47</v>
      </c>
      <c r="B175" s="222" t="s">
        <v>209</v>
      </c>
      <c r="C175" s="223" t="s">
        <v>210</v>
      </c>
      <c r="D175" s="230" t="s">
        <v>445</v>
      </c>
    </row>
    <row r="176" spans="1:4" x14ac:dyDescent="0.25">
      <c r="A176" s="233" t="s">
        <v>29</v>
      </c>
      <c r="B176" s="222" t="s">
        <v>228</v>
      </c>
      <c r="C176" s="223" t="s">
        <v>229</v>
      </c>
      <c r="D176" s="230" t="s">
        <v>445</v>
      </c>
    </row>
    <row r="177" spans="1:4" x14ac:dyDescent="0.25">
      <c r="A177" s="233" t="s">
        <v>39</v>
      </c>
      <c r="B177" s="222" t="s">
        <v>228</v>
      </c>
      <c r="C177" s="223" t="s">
        <v>229</v>
      </c>
      <c r="D177" s="230" t="s">
        <v>445</v>
      </c>
    </row>
    <row r="178" spans="1:4" x14ac:dyDescent="0.25">
      <c r="A178" s="233" t="s">
        <v>35</v>
      </c>
      <c r="B178" s="222" t="s">
        <v>228</v>
      </c>
      <c r="C178" s="223" t="s">
        <v>229</v>
      </c>
      <c r="D178" s="230" t="s">
        <v>445</v>
      </c>
    </row>
    <row r="179" spans="1:4" x14ac:dyDescent="0.25">
      <c r="A179" s="233" t="s">
        <v>38</v>
      </c>
      <c r="B179" s="222" t="s">
        <v>228</v>
      </c>
      <c r="C179" s="223" t="s">
        <v>229</v>
      </c>
      <c r="D179" s="230" t="s">
        <v>445</v>
      </c>
    </row>
    <row r="180" spans="1:4" x14ac:dyDescent="0.25">
      <c r="A180" s="233" t="s">
        <v>363</v>
      </c>
      <c r="B180" s="222" t="s">
        <v>228</v>
      </c>
      <c r="C180" s="223" t="s">
        <v>229</v>
      </c>
      <c r="D180" s="230" t="s">
        <v>445</v>
      </c>
    </row>
    <row r="181" spans="1:4" x14ac:dyDescent="0.25">
      <c r="A181" s="233" t="s">
        <v>360</v>
      </c>
      <c r="B181" s="222" t="s">
        <v>308</v>
      </c>
      <c r="C181" s="223" t="s">
        <v>309</v>
      </c>
      <c r="D181" s="230" t="s">
        <v>445</v>
      </c>
    </row>
    <row r="182" spans="1:4" x14ac:dyDescent="0.25">
      <c r="A182" s="233" t="s">
        <v>34</v>
      </c>
      <c r="B182" s="222" t="s">
        <v>224</v>
      </c>
      <c r="C182" s="223" t="s">
        <v>225</v>
      </c>
      <c r="D182" s="230" t="s">
        <v>445</v>
      </c>
    </row>
    <row r="183" spans="1:4" x14ac:dyDescent="0.25">
      <c r="A183" s="233" t="s">
        <v>29</v>
      </c>
      <c r="B183" s="222" t="s">
        <v>224</v>
      </c>
      <c r="C183" s="223" t="s">
        <v>225</v>
      </c>
      <c r="D183" s="230" t="s">
        <v>445</v>
      </c>
    </row>
    <row r="184" spans="1:4" x14ac:dyDescent="0.25">
      <c r="A184" s="233" t="s">
        <v>30</v>
      </c>
      <c r="B184" s="222" t="s">
        <v>224</v>
      </c>
      <c r="C184" s="223" t="s">
        <v>225</v>
      </c>
      <c r="D184" s="230" t="s">
        <v>445</v>
      </c>
    </row>
    <row r="185" spans="1:4" x14ac:dyDescent="0.25">
      <c r="A185" s="233" t="s">
        <v>39</v>
      </c>
      <c r="B185" s="222" t="s">
        <v>224</v>
      </c>
      <c r="C185" s="223" t="s">
        <v>225</v>
      </c>
      <c r="D185" s="230" t="s">
        <v>445</v>
      </c>
    </row>
    <row r="186" spans="1:4" x14ac:dyDescent="0.25">
      <c r="A186" s="233" t="s">
        <v>20</v>
      </c>
      <c r="B186" s="222" t="s">
        <v>211</v>
      </c>
      <c r="C186" s="223" t="s">
        <v>212</v>
      </c>
      <c r="D186" s="230" t="s">
        <v>445</v>
      </c>
    </row>
    <row r="187" spans="1:4" x14ac:dyDescent="0.25">
      <c r="A187" s="233" t="s">
        <v>9</v>
      </c>
      <c r="B187" s="222" t="s">
        <v>211</v>
      </c>
      <c r="C187" s="223" t="s">
        <v>212</v>
      </c>
      <c r="D187" s="230" t="s">
        <v>445</v>
      </c>
    </row>
    <row r="188" spans="1:4" x14ac:dyDescent="0.25">
      <c r="A188" s="233" t="s">
        <v>41</v>
      </c>
      <c r="B188" s="222" t="s">
        <v>197</v>
      </c>
      <c r="C188" s="223" t="s">
        <v>423</v>
      </c>
      <c r="D188" s="230" t="s">
        <v>445</v>
      </c>
    </row>
    <row r="189" spans="1:4" x14ac:dyDescent="0.25">
      <c r="A189" s="233" t="s">
        <v>51</v>
      </c>
      <c r="B189" s="222" t="s">
        <v>197</v>
      </c>
      <c r="C189" s="223" t="s">
        <v>423</v>
      </c>
      <c r="D189" s="230" t="s">
        <v>445</v>
      </c>
    </row>
    <row r="190" spans="1:4" x14ac:dyDescent="0.25">
      <c r="A190" s="233" t="s">
        <v>358</v>
      </c>
      <c r="B190" s="222" t="s">
        <v>424</v>
      </c>
      <c r="C190" s="223" t="s">
        <v>425</v>
      </c>
      <c r="D190" s="230" t="s">
        <v>445</v>
      </c>
    </row>
    <row r="191" spans="1:4" x14ac:dyDescent="0.25">
      <c r="A191" s="233" t="s">
        <v>40</v>
      </c>
      <c r="B191" s="222" t="s">
        <v>424</v>
      </c>
      <c r="C191" s="223" t="s">
        <v>425</v>
      </c>
      <c r="D191" s="230" t="s">
        <v>445</v>
      </c>
    </row>
    <row r="192" spans="1:4" x14ac:dyDescent="0.25">
      <c r="A192" s="233" t="s">
        <v>44</v>
      </c>
      <c r="B192" s="222" t="s">
        <v>424</v>
      </c>
      <c r="C192" s="223" t="s">
        <v>425</v>
      </c>
      <c r="D192" s="230" t="s">
        <v>445</v>
      </c>
    </row>
    <row r="193" spans="1:4" x14ac:dyDescent="0.25">
      <c r="A193" s="233" t="s">
        <v>38</v>
      </c>
      <c r="B193" s="222" t="s">
        <v>426</v>
      </c>
      <c r="C193" s="223" t="s">
        <v>427</v>
      </c>
      <c r="D193" s="230" t="s">
        <v>445</v>
      </c>
    </row>
    <row r="194" spans="1:4" x14ac:dyDescent="0.25">
      <c r="A194" s="233" t="s">
        <v>30</v>
      </c>
      <c r="B194" s="222" t="s">
        <v>233</v>
      </c>
      <c r="C194" s="223" t="s">
        <v>234</v>
      </c>
      <c r="D194" s="230" t="s">
        <v>445</v>
      </c>
    </row>
    <row r="195" spans="1:4" x14ac:dyDescent="0.25">
      <c r="A195" s="233" t="s">
        <v>35</v>
      </c>
      <c r="B195" s="222" t="s">
        <v>233</v>
      </c>
      <c r="C195" s="223" t="s">
        <v>234</v>
      </c>
      <c r="D195" s="230" t="s">
        <v>445</v>
      </c>
    </row>
    <row r="196" spans="1:4" x14ac:dyDescent="0.25">
      <c r="A196" s="233" t="s">
        <v>43</v>
      </c>
      <c r="B196" s="222" t="s">
        <v>428</v>
      </c>
      <c r="C196" s="223" t="s">
        <v>429</v>
      </c>
      <c r="D196" s="230" t="s">
        <v>445</v>
      </c>
    </row>
    <row r="197" spans="1:4" x14ac:dyDescent="0.25">
      <c r="A197" s="233" t="s">
        <v>36</v>
      </c>
      <c r="B197" s="222" t="s">
        <v>428</v>
      </c>
      <c r="C197" s="223" t="s">
        <v>430</v>
      </c>
      <c r="D197" s="230" t="s">
        <v>445</v>
      </c>
    </row>
    <row r="198" spans="1:4" x14ac:dyDescent="0.25">
      <c r="A198" s="233" t="s">
        <v>35</v>
      </c>
      <c r="B198" s="222" t="s">
        <v>260</v>
      </c>
      <c r="C198" s="223" t="s">
        <v>431</v>
      </c>
      <c r="D198" s="230" t="s">
        <v>445</v>
      </c>
    </row>
    <row r="199" spans="1:4" x14ac:dyDescent="0.25">
      <c r="A199" s="233" t="s">
        <v>9</v>
      </c>
      <c r="B199" s="222" t="s">
        <v>265</v>
      </c>
      <c r="C199" s="223" t="s">
        <v>266</v>
      </c>
      <c r="D199" s="230" t="s">
        <v>445</v>
      </c>
    </row>
    <row r="200" spans="1:4" x14ac:dyDescent="0.25">
      <c r="A200" s="233" t="s">
        <v>45</v>
      </c>
      <c r="B200" s="222" t="s">
        <v>265</v>
      </c>
      <c r="C200" s="223" t="s">
        <v>266</v>
      </c>
      <c r="D200" s="230" t="s">
        <v>445</v>
      </c>
    </row>
    <row r="201" spans="1:4" x14ac:dyDescent="0.25">
      <c r="A201" s="233" t="s">
        <v>46</v>
      </c>
      <c r="B201" s="222" t="s">
        <v>235</v>
      </c>
      <c r="C201" s="223" t="s">
        <v>368</v>
      </c>
      <c r="D201" s="230" t="s">
        <v>445</v>
      </c>
    </row>
    <row r="202" spans="1:4" ht="14.4" thickBot="1" x14ac:dyDescent="0.3">
      <c r="A202" s="234" t="s">
        <v>44</v>
      </c>
      <c r="B202" s="225" t="s">
        <v>235</v>
      </c>
      <c r="C202" s="226" t="s">
        <v>368</v>
      </c>
      <c r="D202" s="227" t="s">
        <v>445</v>
      </c>
    </row>
    <row r="203" spans="1:4" x14ac:dyDescent="0.25">
      <c r="A203" s="235" t="s">
        <v>23</v>
      </c>
      <c r="B203" s="207" t="s">
        <v>242</v>
      </c>
      <c r="C203" s="208" t="s">
        <v>432</v>
      </c>
      <c r="D203" s="213" t="s">
        <v>312</v>
      </c>
    </row>
    <row r="204" spans="1:4" x14ac:dyDescent="0.25">
      <c r="A204" s="236" t="s">
        <v>29</v>
      </c>
      <c r="B204" s="209" t="s">
        <v>243</v>
      </c>
      <c r="C204" s="210" t="s">
        <v>433</v>
      </c>
      <c r="D204" s="214" t="s">
        <v>312</v>
      </c>
    </row>
    <row r="205" spans="1:4" x14ac:dyDescent="0.25">
      <c r="A205" s="236" t="s">
        <v>30</v>
      </c>
      <c r="B205" s="209" t="s">
        <v>243</v>
      </c>
      <c r="C205" s="210" t="s">
        <v>433</v>
      </c>
      <c r="D205" s="214" t="s">
        <v>312</v>
      </c>
    </row>
    <row r="206" spans="1:4" x14ac:dyDescent="0.25">
      <c r="A206" s="236" t="s">
        <v>332</v>
      </c>
      <c r="B206" s="209" t="s">
        <v>434</v>
      </c>
      <c r="C206" s="210" t="s">
        <v>435</v>
      </c>
      <c r="D206" s="214" t="s">
        <v>312</v>
      </c>
    </row>
    <row r="207" spans="1:4" x14ac:dyDescent="0.25">
      <c r="A207" s="236" t="s">
        <v>48</v>
      </c>
      <c r="B207" s="209" t="s">
        <v>258</v>
      </c>
      <c r="C207" s="210" t="s">
        <v>259</v>
      </c>
      <c r="D207" s="214" t="s">
        <v>312</v>
      </c>
    </row>
    <row r="208" spans="1:4" x14ac:dyDescent="0.25">
      <c r="A208" s="236" t="s">
        <v>5</v>
      </c>
      <c r="B208" s="209" t="s">
        <v>436</v>
      </c>
      <c r="C208" s="210" t="s">
        <v>437</v>
      </c>
      <c r="D208" s="214" t="s">
        <v>312</v>
      </c>
    </row>
    <row r="209" spans="1:4" ht="14.4" thickBot="1" x14ac:dyDescent="0.3">
      <c r="A209" s="237" t="s">
        <v>29</v>
      </c>
      <c r="B209" s="211" t="s">
        <v>438</v>
      </c>
      <c r="C209" s="212" t="s">
        <v>439</v>
      </c>
      <c r="D209" s="215" t="s">
        <v>312</v>
      </c>
    </row>
    <row r="210" spans="1:4" x14ac:dyDescent="0.25">
      <c r="A210" s="238" t="s">
        <v>7</v>
      </c>
      <c r="B210" s="228" t="s">
        <v>246</v>
      </c>
      <c r="C210" s="229" t="s">
        <v>247</v>
      </c>
      <c r="D210" s="230" t="s">
        <v>444</v>
      </c>
    </row>
    <row r="211" spans="1:4" x14ac:dyDescent="0.25">
      <c r="A211" s="233" t="s">
        <v>18</v>
      </c>
      <c r="B211" s="222" t="s">
        <v>246</v>
      </c>
      <c r="C211" s="223" t="s">
        <v>247</v>
      </c>
      <c r="D211" s="230" t="s">
        <v>444</v>
      </c>
    </row>
    <row r="212" spans="1:4" x14ac:dyDescent="0.25">
      <c r="A212" s="233" t="s">
        <v>3</v>
      </c>
      <c r="B212" s="222" t="s">
        <v>245</v>
      </c>
      <c r="C212" s="223" t="s">
        <v>440</v>
      </c>
      <c r="D212" s="230" t="s">
        <v>444</v>
      </c>
    </row>
    <row r="213" spans="1:4" x14ac:dyDescent="0.25">
      <c r="A213" s="233" t="s">
        <v>7</v>
      </c>
      <c r="B213" s="222" t="s">
        <v>245</v>
      </c>
      <c r="C213" s="223" t="s">
        <v>440</v>
      </c>
      <c r="D213" s="230" t="s">
        <v>444</v>
      </c>
    </row>
    <row r="214" spans="1:4" x14ac:dyDescent="0.25">
      <c r="A214" s="233" t="s">
        <v>11</v>
      </c>
      <c r="B214" s="222" t="s">
        <v>245</v>
      </c>
      <c r="C214" s="223" t="s">
        <v>440</v>
      </c>
      <c r="D214" s="230" t="s">
        <v>444</v>
      </c>
    </row>
    <row r="215" spans="1:4" x14ac:dyDescent="0.25">
      <c r="A215" s="233" t="s">
        <v>12</v>
      </c>
      <c r="B215" s="222" t="s">
        <v>244</v>
      </c>
      <c r="C215" s="223" t="s">
        <v>441</v>
      </c>
      <c r="D215" s="230" t="s">
        <v>444</v>
      </c>
    </row>
    <row r="216" spans="1:4" x14ac:dyDescent="0.25">
      <c r="A216" s="233" t="s">
        <v>13</v>
      </c>
      <c r="B216" s="222" t="s">
        <v>244</v>
      </c>
      <c r="C216" s="223" t="s">
        <v>441</v>
      </c>
      <c r="D216" s="230" t="s">
        <v>444</v>
      </c>
    </row>
    <row r="217" spans="1:4" x14ac:dyDescent="0.25">
      <c r="A217" s="233" t="s">
        <v>3</v>
      </c>
      <c r="B217" s="222" t="s">
        <v>244</v>
      </c>
      <c r="C217" s="223" t="s">
        <v>441</v>
      </c>
      <c r="D217" s="230" t="s">
        <v>444</v>
      </c>
    </row>
    <row r="218" spans="1:4" x14ac:dyDescent="0.25">
      <c r="A218" s="233" t="s">
        <v>14</v>
      </c>
      <c r="B218" s="222" t="s">
        <v>244</v>
      </c>
      <c r="C218" s="223" t="s">
        <v>441</v>
      </c>
      <c r="D218" s="230" t="s">
        <v>444</v>
      </c>
    </row>
    <row r="219" spans="1:4" x14ac:dyDescent="0.25">
      <c r="A219" s="233" t="s">
        <v>16</v>
      </c>
      <c r="B219" s="222" t="s">
        <v>244</v>
      </c>
      <c r="C219" s="223" t="s">
        <v>441</v>
      </c>
      <c r="D219" s="230" t="s">
        <v>444</v>
      </c>
    </row>
    <row r="220" spans="1:4" x14ac:dyDescent="0.25">
      <c r="A220" s="233" t="s">
        <v>3</v>
      </c>
      <c r="B220" s="222" t="s">
        <v>290</v>
      </c>
      <c r="C220" s="223" t="s">
        <v>291</v>
      </c>
      <c r="D220" s="230" t="s">
        <v>444</v>
      </c>
    </row>
    <row r="221" spans="1:4" x14ac:dyDescent="0.25">
      <c r="A221" s="233" t="s">
        <v>8</v>
      </c>
      <c r="B221" s="222" t="s">
        <v>193</v>
      </c>
      <c r="C221" s="223" t="s">
        <v>194</v>
      </c>
      <c r="D221" s="230" t="s">
        <v>444</v>
      </c>
    </row>
    <row r="222" spans="1:4" x14ac:dyDescent="0.25">
      <c r="A222" s="233" t="s">
        <v>325</v>
      </c>
      <c r="B222" s="222" t="s">
        <v>193</v>
      </c>
      <c r="C222" s="223" t="s">
        <v>194</v>
      </c>
      <c r="D222" s="230" t="s">
        <v>444</v>
      </c>
    </row>
    <row r="223" spans="1:4" x14ac:dyDescent="0.25">
      <c r="A223" s="233" t="s">
        <v>9</v>
      </c>
      <c r="B223" s="222" t="s">
        <v>193</v>
      </c>
      <c r="C223" s="223" t="s">
        <v>194</v>
      </c>
      <c r="D223" s="230" t="s">
        <v>444</v>
      </c>
    </row>
    <row r="224" spans="1:4" ht="14.4" thickBot="1" x14ac:dyDescent="0.3">
      <c r="A224" s="234" t="s">
        <v>443</v>
      </c>
      <c r="B224" s="225" t="s">
        <v>195</v>
      </c>
      <c r="C224" s="226" t="s">
        <v>442</v>
      </c>
      <c r="D224" s="231" t="s">
        <v>444</v>
      </c>
    </row>
    <row r="226" spans="1:1" x14ac:dyDescent="0.25">
      <c r="A226" s="259" t="s">
        <v>462</v>
      </c>
    </row>
  </sheetData>
  <sortState ref="A55:C58">
    <sortCondition ref="A54"/>
  </sortState>
  <mergeCells count="1">
    <mergeCell ref="A1:D1"/>
  </mergeCells>
  <hyperlinks>
    <hyperlink ref="A1:C1" location="CONTENIDO!A1" display="COSTOS DE OPERACIÓN I  SEMESTRE DE 2011 POR DESIGNADOR"/>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4"/>
  <sheetViews>
    <sheetView workbookViewId="0"/>
  </sheetViews>
  <sheetFormatPr baseColWidth="10" defaultRowHeight="13.8" x14ac:dyDescent="0.25"/>
  <cols>
    <col min="1" max="1" width="50.26953125" bestFit="1" customWidth="1"/>
    <col min="2" max="2" width="15.26953125" customWidth="1"/>
    <col min="3" max="3" width="12.81640625" customWidth="1"/>
    <col min="4" max="4" width="16" customWidth="1"/>
    <col min="7" max="7" width="11.90625" customWidth="1"/>
    <col min="8" max="8" width="7.6328125" customWidth="1"/>
    <col min="9" max="9" width="8" customWidth="1"/>
    <col min="10" max="10" width="7.6328125" customWidth="1"/>
  </cols>
  <sheetData>
    <row r="2" spans="1:14" ht="14.4" thickBot="1" x14ac:dyDescent="0.3"/>
    <row r="3" spans="1:14" ht="14.4" thickBot="1" x14ac:dyDescent="0.3">
      <c r="A3" s="299" t="s">
        <v>344</v>
      </c>
      <c r="B3" s="301"/>
      <c r="C3" s="301"/>
      <c r="D3" s="300"/>
      <c r="F3" s="302" t="s">
        <v>452</v>
      </c>
      <c r="G3" s="303"/>
      <c r="H3" s="303"/>
      <c r="I3" s="303"/>
      <c r="J3" s="303"/>
      <c r="K3" s="303"/>
      <c r="L3" s="303"/>
      <c r="M3" s="303"/>
      <c r="N3" s="304"/>
    </row>
    <row r="4" spans="1:14" ht="15" thickBot="1" x14ac:dyDescent="0.35">
      <c r="A4" s="4"/>
      <c r="B4" s="4"/>
      <c r="C4" s="4"/>
      <c r="D4" s="4"/>
    </row>
    <row r="5" spans="1:14" ht="72.599999999999994" thickBot="1" x14ac:dyDescent="0.3">
      <c r="A5" s="240" t="s">
        <v>285</v>
      </c>
      <c r="B5" s="240" t="s">
        <v>275</v>
      </c>
      <c r="C5" s="240" t="s">
        <v>283</v>
      </c>
      <c r="D5" s="240" t="s">
        <v>451</v>
      </c>
      <c r="G5" s="5" t="s">
        <v>285</v>
      </c>
      <c r="H5" s="5" t="s">
        <v>275</v>
      </c>
      <c r="I5" s="5" t="s">
        <v>283</v>
      </c>
      <c r="J5" s="5" t="s">
        <v>276</v>
      </c>
    </row>
    <row r="6" spans="1:14" ht="28.05" customHeight="1" x14ac:dyDescent="0.3">
      <c r="A6" s="6" t="s">
        <v>280</v>
      </c>
      <c r="B6" s="58">
        <v>6</v>
      </c>
      <c r="C6" s="58">
        <v>6</v>
      </c>
      <c r="D6" s="7">
        <f>+B6/C6</f>
        <v>1</v>
      </c>
      <c r="G6" s="6" t="s">
        <v>280</v>
      </c>
      <c r="H6" s="58">
        <v>6</v>
      </c>
      <c r="I6" s="58">
        <v>6</v>
      </c>
      <c r="J6" s="7">
        <f>+H6/I6</f>
        <v>1</v>
      </c>
    </row>
    <row r="7" spans="1:14" ht="28.05" customHeight="1" x14ac:dyDescent="0.3">
      <c r="A7" s="8" t="s">
        <v>279</v>
      </c>
      <c r="B7" s="47">
        <v>28</v>
      </c>
      <c r="C7" s="47">
        <v>28</v>
      </c>
      <c r="D7" s="9">
        <f t="shared" ref="D7:D14" si="0">+B7/C7</f>
        <v>1</v>
      </c>
      <c r="G7" s="8" t="s">
        <v>279</v>
      </c>
      <c r="H7" s="47">
        <v>28</v>
      </c>
      <c r="I7" s="47">
        <v>28</v>
      </c>
      <c r="J7" s="9">
        <f t="shared" ref="J7:J14" si="1">+H7/I7</f>
        <v>1</v>
      </c>
    </row>
    <row r="8" spans="1:14" ht="28.05" customHeight="1" x14ac:dyDescent="0.3">
      <c r="A8" s="8" t="s">
        <v>278</v>
      </c>
      <c r="B8" s="47">
        <v>9</v>
      </c>
      <c r="C8" s="47">
        <v>9</v>
      </c>
      <c r="D8" s="9">
        <f t="shared" si="0"/>
        <v>1</v>
      </c>
      <c r="G8" s="8" t="s">
        <v>278</v>
      </c>
      <c r="H8" s="47">
        <v>9</v>
      </c>
      <c r="I8" s="47">
        <v>9</v>
      </c>
      <c r="J8" s="9">
        <f t="shared" si="1"/>
        <v>1</v>
      </c>
    </row>
    <row r="9" spans="1:14" ht="28.05" customHeight="1" x14ac:dyDescent="0.3">
      <c r="A9" s="8" t="s">
        <v>277</v>
      </c>
      <c r="B9" s="47">
        <v>9</v>
      </c>
      <c r="C9" s="47">
        <v>12</v>
      </c>
      <c r="D9" s="9">
        <f t="shared" si="0"/>
        <v>0.75</v>
      </c>
      <c r="G9" s="8" t="s">
        <v>277</v>
      </c>
      <c r="H9" s="47">
        <v>9</v>
      </c>
      <c r="I9" s="47">
        <v>12</v>
      </c>
      <c r="J9" s="9">
        <f t="shared" si="1"/>
        <v>0.75</v>
      </c>
    </row>
    <row r="10" spans="1:14" ht="28.05" customHeight="1" x14ac:dyDescent="0.3">
      <c r="A10" s="8" t="s">
        <v>281</v>
      </c>
      <c r="B10" s="47">
        <v>2</v>
      </c>
      <c r="C10" s="47">
        <v>3</v>
      </c>
      <c r="D10" s="9">
        <f t="shared" si="0"/>
        <v>0.66666666666666663</v>
      </c>
      <c r="G10" s="8" t="s">
        <v>281</v>
      </c>
      <c r="H10" s="47">
        <v>2</v>
      </c>
      <c r="I10" s="47">
        <v>3</v>
      </c>
      <c r="J10" s="9">
        <f t="shared" si="1"/>
        <v>0.66666666666666663</v>
      </c>
    </row>
    <row r="11" spans="1:14" ht="28.05" customHeight="1" x14ac:dyDescent="0.3">
      <c r="A11" s="8" t="s">
        <v>286</v>
      </c>
      <c r="B11" s="47">
        <v>0</v>
      </c>
      <c r="C11" s="47">
        <v>0</v>
      </c>
      <c r="D11" s="9" t="e">
        <f t="shared" si="0"/>
        <v>#DIV/0!</v>
      </c>
      <c r="G11" s="8" t="s">
        <v>286</v>
      </c>
      <c r="H11" s="47">
        <v>0</v>
      </c>
      <c r="I11" s="47">
        <v>0</v>
      </c>
      <c r="J11" s="9" t="e">
        <f t="shared" si="1"/>
        <v>#DIV/0!</v>
      </c>
    </row>
    <row r="12" spans="1:14" ht="28.05" customHeight="1" x14ac:dyDescent="0.3">
      <c r="A12" s="8" t="s">
        <v>282</v>
      </c>
      <c r="B12" s="47">
        <v>55</v>
      </c>
      <c r="C12" s="47">
        <v>57</v>
      </c>
      <c r="D12" s="9">
        <f t="shared" si="0"/>
        <v>0.96491228070175439</v>
      </c>
      <c r="G12" s="8" t="s">
        <v>282</v>
      </c>
      <c r="H12" s="47">
        <v>55</v>
      </c>
      <c r="I12" s="47">
        <v>57</v>
      </c>
      <c r="J12" s="9">
        <f t="shared" si="1"/>
        <v>0.96491228070175439</v>
      </c>
    </row>
    <row r="13" spans="1:14" ht="28.05" customHeight="1" x14ac:dyDescent="0.3">
      <c r="A13" s="8" t="s">
        <v>284</v>
      </c>
      <c r="B13" s="47">
        <v>37</v>
      </c>
      <c r="C13" s="47">
        <v>43</v>
      </c>
      <c r="D13" s="9">
        <f t="shared" si="0"/>
        <v>0.86046511627906974</v>
      </c>
      <c r="G13" s="8" t="s">
        <v>284</v>
      </c>
      <c r="H13" s="47">
        <v>37</v>
      </c>
      <c r="I13" s="47">
        <v>43</v>
      </c>
      <c r="J13" s="9">
        <f t="shared" si="1"/>
        <v>0.86046511627906974</v>
      </c>
    </row>
    <row r="14" spans="1:14" ht="28.05" customHeight="1" thickBot="1" x14ac:dyDescent="0.35">
      <c r="A14" s="10" t="s">
        <v>287</v>
      </c>
      <c r="B14" s="59">
        <v>7</v>
      </c>
      <c r="C14" s="59">
        <v>7</v>
      </c>
      <c r="D14" s="11">
        <f t="shared" si="0"/>
        <v>1</v>
      </c>
      <c r="G14" s="10" t="s">
        <v>287</v>
      </c>
      <c r="H14" s="59">
        <v>7</v>
      </c>
      <c r="I14" s="59">
        <v>7</v>
      </c>
      <c r="J14" s="11">
        <f t="shared" si="1"/>
        <v>1</v>
      </c>
    </row>
    <row r="15" spans="1:14" ht="28.05" customHeight="1" thickBot="1" x14ac:dyDescent="0.35">
      <c r="A15" s="241" t="s">
        <v>450</v>
      </c>
      <c r="B15" s="242">
        <f>SUM(B6:B14)</f>
        <v>153</v>
      </c>
      <c r="C15" s="242">
        <f>SUM(C6:C14)</f>
        <v>165</v>
      </c>
      <c r="D15" s="243">
        <f>+B15/C15</f>
        <v>0.92727272727272725</v>
      </c>
      <c r="G15" s="12"/>
      <c r="H15" s="13"/>
      <c r="I15" s="13"/>
      <c r="J15" s="14"/>
    </row>
    <row r="16" spans="1:14" ht="28.05" customHeight="1" x14ac:dyDescent="0.3">
      <c r="A16" s="15"/>
      <c r="B16" s="16"/>
      <c r="C16" s="16"/>
      <c r="D16" s="17"/>
    </row>
    <row r="17" spans="1:11" ht="15" thickBot="1" x14ac:dyDescent="0.35">
      <c r="A17" s="4"/>
      <c r="B17" s="4"/>
      <c r="C17" s="4"/>
      <c r="D17" s="4"/>
    </row>
    <row r="18" spans="1:11" ht="46.2" customHeight="1" thickBot="1" x14ac:dyDescent="0.3">
      <c r="A18" s="305" t="s">
        <v>453</v>
      </c>
      <c r="B18" s="306"/>
      <c r="C18" s="306"/>
      <c r="D18" s="307"/>
    </row>
    <row r="19" spans="1:11" ht="14.4" thickBot="1" x14ac:dyDescent="0.3"/>
    <row r="20" spans="1:11" ht="17.399999999999999" customHeight="1" x14ac:dyDescent="0.25">
      <c r="A20" s="310" t="s">
        <v>343</v>
      </c>
      <c r="B20" s="311"/>
      <c r="C20" s="311"/>
      <c r="D20" s="312"/>
    </row>
    <row r="21" spans="1:11" ht="14.4" x14ac:dyDescent="0.3">
      <c r="A21" s="252"/>
      <c r="B21" s="253"/>
      <c r="C21" s="253"/>
      <c r="D21" s="254"/>
    </row>
    <row r="22" spans="1:11" x14ac:dyDescent="0.25">
      <c r="A22" s="313" t="s">
        <v>372</v>
      </c>
      <c r="B22" s="314"/>
      <c r="C22" s="314"/>
      <c r="D22" s="315"/>
    </row>
    <row r="23" spans="1:11" ht="14.4" x14ac:dyDescent="0.3">
      <c r="A23" s="252"/>
      <c r="B23" s="253"/>
      <c r="C23" s="253"/>
      <c r="D23" s="254"/>
    </row>
    <row r="24" spans="1:11" x14ac:dyDescent="0.25">
      <c r="A24" s="313" t="s">
        <v>373</v>
      </c>
      <c r="B24" s="314"/>
      <c r="C24" s="314"/>
      <c r="D24" s="315"/>
    </row>
    <row r="25" spans="1:11" ht="14.4" x14ac:dyDescent="0.3">
      <c r="A25" s="252"/>
      <c r="B25" s="253"/>
      <c r="C25" s="253"/>
      <c r="D25" s="254"/>
    </row>
    <row r="26" spans="1:11" ht="14.4" thickBot="1" x14ac:dyDescent="0.3">
      <c r="A26" s="316" t="s">
        <v>449</v>
      </c>
      <c r="B26" s="317"/>
      <c r="C26" s="317"/>
      <c r="D26" s="318"/>
    </row>
    <row r="27" spans="1:11" ht="14.4" x14ac:dyDescent="0.3">
      <c r="A27" s="45"/>
      <c r="B27" s="16"/>
      <c r="C27" s="4"/>
    </row>
    <row r="30" spans="1:11" ht="13.8" customHeight="1" x14ac:dyDescent="0.25">
      <c r="A30" s="308"/>
      <c r="B30" s="309"/>
      <c r="C30" s="309"/>
      <c r="D30" s="309"/>
      <c r="F30" s="245"/>
      <c r="G30" s="245"/>
      <c r="H30" s="245"/>
      <c r="I30" s="245"/>
      <c r="J30" s="245"/>
      <c r="K30" s="245"/>
    </row>
    <row r="31" spans="1:11" ht="14.4" x14ac:dyDescent="0.3">
      <c r="A31" s="16"/>
      <c r="B31" s="16"/>
      <c r="C31" s="4"/>
      <c r="F31" s="245"/>
      <c r="G31" s="245"/>
      <c r="H31" s="245"/>
      <c r="I31" s="245"/>
      <c r="J31" s="245"/>
      <c r="K31" s="245"/>
    </row>
    <row r="32" spans="1:11" ht="14.4" x14ac:dyDescent="0.3">
      <c r="A32" s="16"/>
      <c r="B32" s="16"/>
      <c r="C32" s="4"/>
      <c r="F32" s="245"/>
      <c r="G32" s="245"/>
      <c r="H32" s="245"/>
      <c r="I32" s="245"/>
      <c r="J32" s="245"/>
      <c r="K32" s="245"/>
    </row>
    <row r="33" spans="6:11" x14ac:dyDescent="0.25">
      <c r="F33" s="245"/>
      <c r="G33" s="245"/>
      <c r="H33" s="245"/>
      <c r="I33" s="245"/>
      <c r="J33" s="245"/>
      <c r="K33" s="245"/>
    </row>
    <row r="34" spans="6:11" x14ac:dyDescent="0.25">
      <c r="F34" s="245"/>
      <c r="G34" s="245"/>
      <c r="H34" s="245"/>
      <c r="I34" s="245"/>
      <c r="J34" s="245"/>
      <c r="K34" s="245"/>
    </row>
  </sheetData>
  <mergeCells count="8">
    <mergeCell ref="F3:N3"/>
    <mergeCell ref="A3:D3"/>
    <mergeCell ref="A18:D18"/>
    <mergeCell ref="A30:D30"/>
    <mergeCell ref="A20:D20"/>
    <mergeCell ref="A22:D22"/>
    <mergeCell ref="A24:D24"/>
    <mergeCell ref="A26:D26"/>
  </mergeCells>
  <hyperlinks>
    <hyperlink ref="A3:D3" location="CONTENIDO!A1" display="COBERTURA  COSTOS DE OPERACIÓN  AÑO  DE 2011"/>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topLeftCell="C1" workbookViewId="0">
      <selection activeCell="O13" sqref="O13"/>
    </sheetView>
  </sheetViews>
  <sheetFormatPr baseColWidth="10" defaultRowHeight="13.8" x14ac:dyDescent="0.25"/>
  <cols>
    <col min="1" max="1" width="32" customWidth="1"/>
    <col min="2" max="2" width="12.08984375" customWidth="1"/>
    <col min="3" max="3" width="12.453125" customWidth="1"/>
    <col min="4" max="4" width="13.26953125" customWidth="1"/>
    <col min="5" max="5" width="11.81640625" style="246" customWidth="1"/>
    <col min="8" max="8" width="12.453125" customWidth="1"/>
    <col min="9" max="9" width="13.36328125" style="246" customWidth="1"/>
    <col min="13" max="13" width="9.36328125" customWidth="1"/>
  </cols>
  <sheetData>
    <row r="1" spans="1:14" ht="14.4" thickBot="1" x14ac:dyDescent="0.3"/>
    <row r="2" spans="1:14" ht="31.8" customHeight="1" thickBot="1" x14ac:dyDescent="0.3">
      <c r="A2" s="322" t="s">
        <v>457</v>
      </c>
      <c r="B2" s="323"/>
      <c r="C2" s="323"/>
      <c r="D2" s="323"/>
      <c r="E2" s="323"/>
      <c r="G2" s="330" t="s">
        <v>464</v>
      </c>
      <c r="H2" s="331"/>
      <c r="I2" s="331"/>
      <c r="J2" s="331"/>
      <c r="K2" s="331"/>
      <c r="L2" s="331"/>
      <c r="M2" s="331"/>
      <c r="N2" s="332"/>
    </row>
    <row r="3" spans="1:14" ht="14.4" thickBot="1" x14ac:dyDescent="0.3"/>
    <row r="4" spans="1:14" ht="23.4" thickBot="1" x14ac:dyDescent="0.3">
      <c r="A4" s="263" t="s">
        <v>84</v>
      </c>
      <c r="B4" s="263" t="s">
        <v>455</v>
      </c>
      <c r="C4" s="263" t="s">
        <v>454</v>
      </c>
      <c r="D4" s="263" t="s">
        <v>465</v>
      </c>
      <c r="E4" s="263" t="s">
        <v>456</v>
      </c>
      <c r="H4" s="249" t="s">
        <v>84</v>
      </c>
      <c r="I4" s="249" t="s">
        <v>456</v>
      </c>
    </row>
    <row r="5" spans="1:14" ht="21" customHeight="1" x14ac:dyDescent="0.25">
      <c r="A5" s="264" t="s">
        <v>67</v>
      </c>
      <c r="B5" s="265">
        <v>763925.64096520317</v>
      </c>
      <c r="C5" s="266">
        <v>967828.14461313526</v>
      </c>
      <c r="D5" s="267">
        <f t="shared" ref="D5:D18" si="0">+C5/C$18</f>
        <v>7.4653538296491823E-2</v>
      </c>
      <c r="E5" s="268">
        <f>+(C5/B5)-1</f>
        <v>0.26691407214752716</v>
      </c>
      <c r="H5" s="247" t="s">
        <v>67</v>
      </c>
      <c r="I5" s="248">
        <v>0.26691407214752716</v>
      </c>
    </row>
    <row r="6" spans="1:14" ht="21" customHeight="1" x14ac:dyDescent="0.25">
      <c r="A6" s="269" t="s">
        <v>68</v>
      </c>
      <c r="B6" s="270">
        <v>137581.87049392087</v>
      </c>
      <c r="C6" s="271">
        <v>98062.328076471691</v>
      </c>
      <c r="D6" s="272">
        <f t="shared" si="0"/>
        <v>7.5640492635459453E-3</v>
      </c>
      <c r="E6" s="273">
        <f t="shared" ref="E6:E21" si="1">+(C6/B6)-1</f>
        <v>-0.28724382271859994</v>
      </c>
      <c r="H6" s="244" t="s">
        <v>68</v>
      </c>
      <c r="I6" s="248">
        <v>-0.28724382271859994</v>
      </c>
    </row>
    <row r="7" spans="1:14" ht="21" customHeight="1" x14ac:dyDescent="0.25">
      <c r="A7" s="269" t="s">
        <v>69</v>
      </c>
      <c r="B7" s="270">
        <v>720221.81199978688</v>
      </c>
      <c r="C7" s="271">
        <v>982524.94631290238</v>
      </c>
      <c r="D7" s="272">
        <f t="shared" si="0"/>
        <v>7.5787177832225799E-2</v>
      </c>
      <c r="E7" s="273">
        <f t="shared" si="1"/>
        <v>0.36419770957060815</v>
      </c>
      <c r="H7" s="244" t="s">
        <v>69</v>
      </c>
      <c r="I7" s="248">
        <v>0.36419770957060815</v>
      </c>
    </row>
    <row r="8" spans="1:14" ht="21" customHeight="1" x14ac:dyDescent="0.25">
      <c r="A8" s="269" t="s">
        <v>70</v>
      </c>
      <c r="B8" s="270">
        <v>977892.74276563723</v>
      </c>
      <c r="C8" s="271">
        <v>1429653.224971957</v>
      </c>
      <c r="D8" s="272">
        <f t="shared" si="0"/>
        <v>0.11027647044074039</v>
      </c>
      <c r="E8" s="273">
        <f t="shared" si="1"/>
        <v>0.46197344805798313</v>
      </c>
      <c r="H8" s="244" t="s">
        <v>70</v>
      </c>
      <c r="I8" s="248">
        <v>0.46197344805798313</v>
      </c>
    </row>
    <row r="9" spans="1:14" ht="21" customHeight="1" x14ac:dyDescent="0.25">
      <c r="A9" s="269" t="s">
        <v>71</v>
      </c>
      <c r="B9" s="270">
        <v>385968.8841702955</v>
      </c>
      <c r="C9" s="271">
        <v>354387.63042949676</v>
      </c>
      <c r="D9" s="272">
        <f t="shared" si="0"/>
        <v>2.7335731748787548E-2</v>
      </c>
      <c r="E9" s="273">
        <f t="shared" si="1"/>
        <v>-8.1823315391570728E-2</v>
      </c>
      <c r="H9" s="244" t="s">
        <v>71</v>
      </c>
      <c r="I9" s="248">
        <v>-8.1823315391570728E-2</v>
      </c>
    </row>
    <row r="10" spans="1:14" ht="21" customHeight="1" x14ac:dyDescent="0.25">
      <c r="A10" s="269" t="s">
        <v>72</v>
      </c>
      <c r="B10" s="270">
        <v>4183274.3367890483</v>
      </c>
      <c r="C10" s="271">
        <v>4007299.730042405</v>
      </c>
      <c r="D10" s="272">
        <f t="shared" si="0"/>
        <v>0.30910353819254066</v>
      </c>
      <c r="E10" s="273">
        <f t="shared" si="1"/>
        <v>-4.2066236297023774E-2</v>
      </c>
      <c r="H10" s="244" t="s">
        <v>72</v>
      </c>
      <c r="I10" s="248">
        <v>-4.2066236297023774E-2</v>
      </c>
    </row>
    <row r="11" spans="1:14" ht="21" customHeight="1" x14ac:dyDescent="0.25">
      <c r="A11" s="269" t="s">
        <v>73</v>
      </c>
      <c r="B11" s="270">
        <v>383216.67482321919</v>
      </c>
      <c r="C11" s="271">
        <v>178705.6487920403</v>
      </c>
      <c r="D11" s="272">
        <f t="shared" si="0"/>
        <v>1.3784481336021415E-2</v>
      </c>
      <c r="E11" s="273">
        <f t="shared" si="1"/>
        <v>-0.5336694342059134</v>
      </c>
      <c r="H11" s="244" t="s">
        <v>73</v>
      </c>
      <c r="I11" s="248">
        <v>-0.5336694342059134</v>
      </c>
    </row>
    <row r="12" spans="1:14" ht="21" customHeight="1" thickBot="1" x14ac:dyDescent="0.3">
      <c r="A12" s="274" t="s">
        <v>74</v>
      </c>
      <c r="B12" s="275">
        <v>1611679.7432849933</v>
      </c>
      <c r="C12" s="276">
        <v>1577511.3747625255</v>
      </c>
      <c r="D12" s="272">
        <f t="shared" si="0"/>
        <v>0.12168152629624132</v>
      </c>
      <c r="E12" s="277">
        <f t="shared" si="1"/>
        <v>-2.1200470294938656E-2</v>
      </c>
      <c r="H12" s="244" t="s">
        <v>74</v>
      </c>
      <c r="I12" s="248">
        <v>-2.1200470294938656E-2</v>
      </c>
    </row>
    <row r="13" spans="1:14" ht="21" customHeight="1" thickBot="1" x14ac:dyDescent="0.3">
      <c r="A13" s="278" t="s">
        <v>75</v>
      </c>
      <c r="B13" s="279">
        <f>SUM(B5:B12)</f>
        <v>9163761.7052921038</v>
      </c>
      <c r="C13" s="280">
        <v>9595973.028000934</v>
      </c>
      <c r="D13" s="281">
        <f t="shared" si="0"/>
        <v>0.74018651340659491</v>
      </c>
      <c r="E13" s="282">
        <f t="shared" si="1"/>
        <v>4.7165273018745957E-2</v>
      </c>
      <c r="H13" s="244" t="s">
        <v>76</v>
      </c>
      <c r="I13" s="248">
        <v>5.0598952473391634E-2</v>
      </c>
    </row>
    <row r="14" spans="1:14" ht="21" customHeight="1" x14ac:dyDescent="0.25">
      <c r="A14" s="283" t="s">
        <v>76</v>
      </c>
      <c r="B14" s="284">
        <v>1418070.4320775571</v>
      </c>
      <c r="C14" s="285">
        <v>1489823.3104741713</v>
      </c>
      <c r="D14" s="272">
        <f t="shared" si="0"/>
        <v>0.11491769709584895</v>
      </c>
      <c r="E14" s="286">
        <f t="shared" si="1"/>
        <v>5.0598952473391634E-2</v>
      </c>
      <c r="H14" s="244" t="s">
        <v>77</v>
      </c>
      <c r="I14" s="248">
        <v>1.2086032414689196E-2</v>
      </c>
    </row>
    <row r="15" spans="1:14" ht="21" customHeight="1" x14ac:dyDescent="0.25">
      <c r="A15" s="269" t="s">
        <v>77</v>
      </c>
      <c r="B15" s="270">
        <v>1296004.6723596074</v>
      </c>
      <c r="C15" s="271">
        <v>1311668.2268393342</v>
      </c>
      <c r="D15" s="272">
        <f t="shared" si="0"/>
        <v>0.101175683668285</v>
      </c>
      <c r="E15" s="273">
        <f t="shared" si="1"/>
        <v>1.2086032414689196E-2</v>
      </c>
      <c r="H15" s="244" t="s">
        <v>78</v>
      </c>
      <c r="I15" s="248">
        <v>0.70110398311546707</v>
      </c>
    </row>
    <row r="16" spans="1:14" ht="21" customHeight="1" thickBot="1" x14ac:dyDescent="0.3">
      <c r="A16" s="274" t="s">
        <v>78</v>
      </c>
      <c r="B16" s="275">
        <v>333194.78383471165</v>
      </c>
      <c r="C16" s="276">
        <v>566798.97393452504</v>
      </c>
      <c r="D16" s="272">
        <f t="shared" si="0"/>
        <v>4.3720105829271064E-2</v>
      </c>
      <c r="E16" s="277">
        <f t="shared" si="1"/>
        <v>0.70110398311546707</v>
      </c>
    </row>
    <row r="17" spans="1:13" ht="21" customHeight="1" thickBot="1" x14ac:dyDescent="0.3">
      <c r="A17" s="278" t="s">
        <v>79</v>
      </c>
      <c r="B17" s="279">
        <f>SUM(B14:B16)</f>
        <v>3047269.8882718761</v>
      </c>
      <c r="C17" s="280">
        <f>SUM(C14:C16)</f>
        <v>3368290.5112480307</v>
      </c>
      <c r="D17" s="281">
        <f t="shared" si="0"/>
        <v>0.25981348659340503</v>
      </c>
      <c r="E17" s="282">
        <f t="shared" si="1"/>
        <v>0.1053469612953144</v>
      </c>
    </row>
    <row r="18" spans="1:13" ht="21" customHeight="1" thickBot="1" x14ac:dyDescent="0.3">
      <c r="A18" s="287" t="s">
        <v>80</v>
      </c>
      <c r="B18" s="288">
        <f>+B13+B17</f>
        <v>12211031.593563979</v>
      </c>
      <c r="C18" s="289">
        <f>+C13+C17</f>
        <v>12964263.539248966</v>
      </c>
      <c r="D18" s="290">
        <f t="shared" si="0"/>
        <v>1</v>
      </c>
      <c r="E18" s="291">
        <f t="shared" si="1"/>
        <v>6.1684546462232426E-2</v>
      </c>
    </row>
    <row r="19" spans="1:13" ht="21" customHeight="1" x14ac:dyDescent="0.25">
      <c r="A19" s="283" t="s">
        <v>81</v>
      </c>
      <c r="B19" s="284">
        <v>150186</v>
      </c>
      <c r="C19" s="285">
        <v>205636</v>
      </c>
      <c r="D19" s="272"/>
      <c r="E19" s="286">
        <f t="shared" si="1"/>
        <v>0.3692088476955242</v>
      </c>
    </row>
    <row r="20" spans="1:13" ht="21" customHeight="1" x14ac:dyDescent="0.25">
      <c r="A20" s="269" t="s">
        <v>82</v>
      </c>
      <c r="B20" s="270">
        <v>105021</v>
      </c>
      <c r="C20" s="271">
        <v>150129</v>
      </c>
      <c r="D20" s="272"/>
      <c r="E20" s="273">
        <f t="shared" si="1"/>
        <v>0.42951409718056399</v>
      </c>
    </row>
    <row r="21" spans="1:13" ht="21" customHeight="1" thickBot="1" x14ac:dyDescent="0.3">
      <c r="A21" s="292" t="s">
        <v>83</v>
      </c>
      <c r="B21" s="293">
        <v>105</v>
      </c>
      <c r="C21" s="294">
        <v>130</v>
      </c>
      <c r="D21" s="295"/>
      <c r="E21" s="296">
        <f t="shared" si="1"/>
        <v>0.23809523809523814</v>
      </c>
    </row>
    <row r="23" spans="1:13" ht="14.4" thickBot="1" x14ac:dyDescent="0.3"/>
    <row r="24" spans="1:13" ht="115.8" customHeight="1" thickBot="1" x14ac:dyDescent="0.3">
      <c r="A24" s="327" t="s">
        <v>459</v>
      </c>
      <c r="B24" s="328"/>
      <c r="C24" s="328"/>
      <c r="D24" s="328"/>
      <c r="E24" s="329"/>
      <c r="G24" s="324" t="s">
        <v>461</v>
      </c>
      <c r="H24" s="325"/>
      <c r="I24" s="325"/>
      <c r="J24" s="325"/>
      <c r="K24" s="325"/>
      <c r="L24" s="325"/>
      <c r="M24" s="326"/>
    </row>
    <row r="27" spans="1:13" x14ac:dyDescent="0.25">
      <c r="A27" s="251" t="s">
        <v>84</v>
      </c>
      <c r="B27" s="247" t="s">
        <v>458</v>
      </c>
    </row>
    <row r="28" spans="1:13" x14ac:dyDescent="0.25">
      <c r="A28" s="244" t="s">
        <v>67</v>
      </c>
      <c r="B28" s="250">
        <v>7.4653538296491823E-2</v>
      </c>
    </row>
    <row r="29" spans="1:13" x14ac:dyDescent="0.25">
      <c r="A29" s="244" t="s">
        <v>68</v>
      </c>
      <c r="B29" s="250">
        <v>7.5640492635459453E-3</v>
      </c>
    </row>
    <row r="30" spans="1:13" x14ac:dyDescent="0.25">
      <c r="A30" s="244" t="s">
        <v>69</v>
      </c>
      <c r="B30" s="250">
        <v>7.5787177832225799E-2</v>
      </c>
    </row>
    <row r="31" spans="1:13" x14ac:dyDescent="0.25">
      <c r="A31" s="244" t="s">
        <v>70</v>
      </c>
      <c r="B31" s="250">
        <v>0.11027647044074039</v>
      </c>
    </row>
    <row r="32" spans="1:13" x14ac:dyDescent="0.25">
      <c r="A32" s="244" t="s">
        <v>71</v>
      </c>
      <c r="B32" s="250">
        <v>2.7335731748787548E-2</v>
      </c>
    </row>
    <row r="33" spans="1:2" x14ac:dyDescent="0.25">
      <c r="A33" s="244" t="s">
        <v>72</v>
      </c>
      <c r="B33" s="250">
        <v>0.30910353819254066</v>
      </c>
    </row>
    <row r="34" spans="1:2" x14ac:dyDescent="0.25">
      <c r="A34" s="244" t="s">
        <v>73</v>
      </c>
      <c r="B34" s="250">
        <v>1.3784481336021415E-2</v>
      </c>
    </row>
    <row r="35" spans="1:2" x14ac:dyDescent="0.25">
      <c r="A35" s="244" t="s">
        <v>74</v>
      </c>
      <c r="B35" s="250">
        <v>0.12168152629624132</v>
      </c>
    </row>
    <row r="36" spans="1:2" x14ac:dyDescent="0.25">
      <c r="A36" s="244" t="s">
        <v>76</v>
      </c>
      <c r="B36" s="250">
        <v>0.11491769709584895</v>
      </c>
    </row>
    <row r="37" spans="1:2" x14ac:dyDescent="0.25">
      <c r="A37" s="244" t="s">
        <v>77</v>
      </c>
      <c r="B37" s="250">
        <v>0.101175683668285</v>
      </c>
    </row>
    <row r="38" spans="1:2" x14ac:dyDescent="0.25">
      <c r="A38" s="244" t="s">
        <v>78</v>
      </c>
      <c r="B38" s="250">
        <v>4.3720105829271064E-2</v>
      </c>
    </row>
    <row r="52" spans="1:5" ht="14.4" thickBot="1" x14ac:dyDescent="0.3"/>
    <row r="53" spans="1:5" ht="48.6" customHeight="1" thickBot="1" x14ac:dyDescent="0.3">
      <c r="A53" s="319" t="s">
        <v>460</v>
      </c>
      <c r="B53" s="320"/>
      <c r="C53" s="320"/>
      <c r="D53" s="320"/>
      <c r="E53" s="321"/>
    </row>
    <row r="54" spans="1:5" ht="15.6" customHeight="1" x14ac:dyDescent="0.25"/>
  </sheetData>
  <mergeCells count="5">
    <mergeCell ref="A53:E53"/>
    <mergeCell ref="A2:E2"/>
    <mergeCell ref="G24:M24"/>
    <mergeCell ref="A24:E24"/>
    <mergeCell ref="G2:N2"/>
  </mergeCells>
  <hyperlinks>
    <hyperlink ref="A2:E2" location="CONTENIDO!A1" display="COMPARATIVO COSTOS DE OPERACIÓN PROMEDIO  TRANSPORTE AÉREO REGULAR DOMESTICO II SEMESTRE "/>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tabSelected="1" workbookViewId="0">
      <selection activeCell="O9" sqref="O9"/>
    </sheetView>
  </sheetViews>
  <sheetFormatPr baseColWidth="10" defaultRowHeight="14.4" x14ac:dyDescent="0.3"/>
  <cols>
    <col min="1" max="1" width="23.54296875" style="4" customWidth="1"/>
    <col min="2" max="2" width="10.7265625" style="4" hidden="1" customWidth="1"/>
    <col min="3" max="5" width="10.54296875" style="4" bestFit="1" customWidth="1"/>
    <col min="6" max="6" width="11.7265625" style="31" bestFit="1" customWidth="1"/>
    <col min="7" max="7" width="10.54296875" style="4" bestFit="1" customWidth="1"/>
    <col min="8" max="12" width="11.7265625" style="4" bestFit="1" customWidth="1"/>
    <col min="13" max="13" width="10.54296875" style="4" bestFit="1" customWidth="1"/>
    <col min="14" max="16384" width="10.90625" style="4"/>
  </cols>
  <sheetData>
    <row r="1" spans="1:14" x14ac:dyDescent="0.3">
      <c r="A1" s="336" t="s">
        <v>327</v>
      </c>
      <c r="B1" s="337"/>
      <c r="C1" s="337"/>
      <c r="D1" s="337"/>
      <c r="E1" s="337"/>
      <c r="F1" s="337"/>
      <c r="G1" s="337"/>
      <c r="H1" s="337"/>
      <c r="I1" s="337"/>
      <c r="J1" s="337"/>
      <c r="K1" s="337"/>
      <c r="L1" s="337"/>
      <c r="M1" s="337"/>
    </row>
    <row r="2" spans="1:14" ht="15" thickBot="1" x14ac:dyDescent="0.35">
      <c r="A2" s="338" t="s">
        <v>331</v>
      </c>
      <c r="B2" s="339"/>
      <c r="C2" s="340"/>
      <c r="D2" s="340"/>
      <c r="E2" s="340"/>
      <c r="F2" s="340"/>
      <c r="G2" s="340"/>
      <c r="H2" s="340"/>
      <c r="I2" s="340"/>
      <c r="J2" s="340"/>
      <c r="K2" s="340"/>
      <c r="L2" s="340"/>
      <c r="M2" s="340"/>
    </row>
    <row r="3" spans="1:14" ht="15" thickBot="1" x14ac:dyDescent="0.35">
      <c r="A3" s="73" t="s">
        <v>84</v>
      </c>
      <c r="B3" s="98" t="s">
        <v>321</v>
      </c>
      <c r="C3" s="73" t="s">
        <v>12</v>
      </c>
      <c r="D3" s="73" t="s">
        <v>13</v>
      </c>
      <c r="E3" s="361" t="s">
        <v>3</v>
      </c>
      <c r="F3" s="73" t="s">
        <v>14</v>
      </c>
      <c r="G3" s="361" t="s">
        <v>7</v>
      </c>
      <c r="H3" s="73" t="s">
        <v>325</v>
      </c>
      <c r="I3" s="361" t="s">
        <v>11</v>
      </c>
      <c r="J3" s="73" t="s">
        <v>8</v>
      </c>
      <c r="K3" s="73" t="s">
        <v>18</v>
      </c>
      <c r="L3" s="73" t="s">
        <v>16</v>
      </c>
      <c r="M3" s="362" t="s">
        <v>9</v>
      </c>
    </row>
    <row r="4" spans="1:14" x14ac:dyDescent="0.3">
      <c r="A4" s="18" t="s">
        <v>67</v>
      </c>
      <c r="B4" s="99">
        <f>+(C4*C$18+D4*D$18+E4*E$18+F4*F$18+G4*G$18+H4*H$18+I4*I$18+J4*J$18+K4*K$18+L4*L$18+M4*M$18)/B$18</f>
        <v>967828.14461313526</v>
      </c>
      <c r="C4" s="100">
        <v>780127</v>
      </c>
      <c r="D4" s="100">
        <v>806013</v>
      </c>
      <c r="E4" s="100">
        <v>1068963.6666666667</v>
      </c>
      <c r="F4" s="100">
        <v>1379550</v>
      </c>
      <c r="G4" s="100">
        <v>1218404.5</v>
      </c>
      <c r="H4" s="100">
        <v>1667018</v>
      </c>
      <c r="I4" s="100">
        <v>562179</v>
      </c>
      <c r="J4" s="100">
        <v>1091739</v>
      </c>
      <c r="K4" s="100">
        <v>999096</v>
      </c>
      <c r="L4" s="100">
        <v>769932</v>
      </c>
      <c r="M4" s="101">
        <v>515656</v>
      </c>
      <c r="N4" s="19"/>
    </row>
    <row r="5" spans="1:14" x14ac:dyDescent="0.3">
      <c r="A5" s="8" t="s">
        <v>68</v>
      </c>
      <c r="B5" s="87">
        <f t="shared" ref="B5:B11" si="0">+(C5*C$18+D5*D$18+E5*E$18+F5*F$18+G5*G$18+H5*H$18+I5*I$18+J5*J$18+K5*K$18+L5*L$18+M5*M$18)/B$18</f>
        <v>98062.328076471691</v>
      </c>
      <c r="C5" s="88">
        <v>103078</v>
      </c>
      <c r="D5" s="88">
        <v>79922</v>
      </c>
      <c r="E5" s="88">
        <v>126411.33333333333</v>
      </c>
      <c r="F5" s="88">
        <v>74021</v>
      </c>
      <c r="G5" s="88">
        <v>78320</v>
      </c>
      <c r="H5" s="88">
        <v>149485</v>
      </c>
      <c r="I5" s="88">
        <v>136640</v>
      </c>
      <c r="J5" s="88">
        <v>23625</v>
      </c>
      <c r="K5" s="88">
        <v>151444</v>
      </c>
      <c r="L5" s="88">
        <v>44461</v>
      </c>
      <c r="M5" s="102">
        <v>37067.5</v>
      </c>
    </row>
    <row r="6" spans="1:14" x14ac:dyDescent="0.3">
      <c r="A6" s="8" t="s">
        <v>69</v>
      </c>
      <c r="B6" s="87">
        <f t="shared" si="0"/>
        <v>982524.94631290238</v>
      </c>
      <c r="C6" s="88">
        <v>1267748</v>
      </c>
      <c r="D6" s="88">
        <v>1291892</v>
      </c>
      <c r="E6" s="88">
        <v>1006275</v>
      </c>
      <c r="F6" s="88">
        <v>2443426</v>
      </c>
      <c r="G6" s="88">
        <v>636785.5</v>
      </c>
      <c r="H6" s="88">
        <v>271563</v>
      </c>
      <c r="I6" s="88">
        <v>213980</v>
      </c>
      <c r="J6" s="88">
        <v>69067</v>
      </c>
      <c r="K6" s="88">
        <v>627297</v>
      </c>
      <c r="L6" s="88">
        <v>693554</v>
      </c>
      <c r="M6" s="102">
        <v>129895.5</v>
      </c>
    </row>
    <row r="7" spans="1:14" x14ac:dyDescent="0.3">
      <c r="A7" s="8" t="s">
        <v>70</v>
      </c>
      <c r="B7" s="87">
        <f t="shared" si="0"/>
        <v>1429653.224971957</v>
      </c>
      <c r="C7" s="88">
        <v>804849</v>
      </c>
      <c r="D7" s="88">
        <v>548495</v>
      </c>
      <c r="E7" s="88">
        <v>2127399.3333333335</v>
      </c>
      <c r="F7" s="88">
        <v>1017498</v>
      </c>
      <c r="G7" s="88">
        <v>2193642</v>
      </c>
      <c r="H7" s="88">
        <v>768052</v>
      </c>
      <c r="I7" s="88">
        <v>3722241</v>
      </c>
      <c r="J7" s="88">
        <v>314360</v>
      </c>
      <c r="K7" s="88">
        <v>997778</v>
      </c>
      <c r="L7" s="88">
        <v>1346281</v>
      </c>
      <c r="M7" s="102">
        <v>420512.5</v>
      </c>
    </row>
    <row r="8" spans="1:14" x14ac:dyDescent="0.3">
      <c r="A8" s="8" t="s">
        <v>71</v>
      </c>
      <c r="B8" s="87">
        <f t="shared" si="0"/>
        <v>354387.63042949676</v>
      </c>
      <c r="C8" s="88">
        <v>285931</v>
      </c>
      <c r="D8" s="88">
        <v>498924</v>
      </c>
      <c r="E8" s="88">
        <v>252113</v>
      </c>
      <c r="F8" s="88">
        <v>1217543</v>
      </c>
      <c r="G8" s="88">
        <v>273422</v>
      </c>
      <c r="H8" s="88">
        <v>48447</v>
      </c>
      <c r="I8" s="88">
        <v>87892</v>
      </c>
      <c r="J8" s="88">
        <v>15749</v>
      </c>
      <c r="K8" s="88">
        <v>299661</v>
      </c>
      <c r="L8" s="88">
        <v>174893</v>
      </c>
      <c r="M8" s="102">
        <v>27923</v>
      </c>
    </row>
    <row r="9" spans="1:14" x14ac:dyDescent="0.3">
      <c r="A9" s="8" t="s">
        <v>72</v>
      </c>
      <c r="B9" s="87">
        <f t="shared" si="0"/>
        <v>4007299.730042405</v>
      </c>
      <c r="C9" s="88">
        <v>4088916</v>
      </c>
      <c r="D9" s="88">
        <v>4393579</v>
      </c>
      <c r="E9" s="88">
        <v>4302486</v>
      </c>
      <c r="F9" s="88">
        <v>9940201</v>
      </c>
      <c r="G9" s="88">
        <v>3700043.5</v>
      </c>
      <c r="H9" s="88">
        <v>1269865</v>
      </c>
      <c r="I9" s="88">
        <v>1032717</v>
      </c>
      <c r="J9" s="88">
        <v>541375</v>
      </c>
      <c r="K9" s="88">
        <v>3346586</v>
      </c>
      <c r="L9" s="88">
        <v>1020250</v>
      </c>
      <c r="M9" s="102">
        <v>781766.5</v>
      </c>
    </row>
    <row r="10" spans="1:14" ht="16.8" customHeight="1" x14ac:dyDescent="0.3">
      <c r="A10" s="8" t="s">
        <v>73</v>
      </c>
      <c r="B10" s="87">
        <f t="shared" si="0"/>
        <v>178705.6487920403</v>
      </c>
      <c r="C10" s="88">
        <v>332312</v>
      </c>
      <c r="D10" s="88">
        <v>330342</v>
      </c>
      <c r="E10" s="88">
        <v>169858</v>
      </c>
      <c r="F10" s="88">
        <v>332506</v>
      </c>
      <c r="G10" s="88">
        <v>0</v>
      </c>
      <c r="H10" s="88">
        <v>0</v>
      </c>
      <c r="I10" s="88">
        <v>0</v>
      </c>
      <c r="J10" s="88">
        <v>27851</v>
      </c>
      <c r="K10" s="88">
        <v>5410</v>
      </c>
      <c r="L10" s="88">
        <v>332458</v>
      </c>
      <c r="M10" s="102">
        <v>119111.5</v>
      </c>
    </row>
    <row r="11" spans="1:14" ht="15" thickBot="1" x14ac:dyDescent="0.35">
      <c r="A11" s="21" t="s">
        <v>74</v>
      </c>
      <c r="B11" s="142">
        <f t="shared" si="0"/>
        <v>1577511.3747625255</v>
      </c>
      <c r="C11" s="88">
        <v>912851</v>
      </c>
      <c r="D11" s="88">
        <v>1454301</v>
      </c>
      <c r="E11" s="88">
        <v>1790665.6666666667</v>
      </c>
      <c r="F11" s="88">
        <v>3287400</v>
      </c>
      <c r="G11" s="88">
        <v>1828015</v>
      </c>
      <c r="H11" s="88">
        <v>0</v>
      </c>
      <c r="I11" s="88">
        <v>2579209</v>
      </c>
      <c r="J11" s="88">
        <v>175899</v>
      </c>
      <c r="K11" s="88">
        <v>1582124</v>
      </c>
      <c r="L11" s="88">
        <v>232589</v>
      </c>
      <c r="M11" s="102">
        <v>187601</v>
      </c>
    </row>
    <row r="12" spans="1:14" ht="15" thickBot="1" x14ac:dyDescent="0.35">
      <c r="A12" s="91" t="s">
        <v>75</v>
      </c>
      <c r="B12" s="144">
        <f>SUM(B4:B11)</f>
        <v>9595973.028000934</v>
      </c>
      <c r="C12" s="145">
        <f>SUM(C4:C11)</f>
        <v>8575812</v>
      </c>
      <c r="D12" s="145">
        <f t="shared" ref="D12:M12" si="1">SUM(D4:D11)</f>
        <v>9403468</v>
      </c>
      <c r="E12" s="145">
        <f t="shared" si="1"/>
        <v>10844172</v>
      </c>
      <c r="F12" s="145">
        <f t="shared" si="1"/>
        <v>19692145</v>
      </c>
      <c r="G12" s="145">
        <f t="shared" si="1"/>
        <v>9928632.5</v>
      </c>
      <c r="H12" s="145">
        <f t="shared" si="1"/>
        <v>4174430</v>
      </c>
      <c r="I12" s="145">
        <f t="shared" si="1"/>
        <v>8334858</v>
      </c>
      <c r="J12" s="145">
        <f t="shared" si="1"/>
        <v>2259665</v>
      </c>
      <c r="K12" s="145">
        <f t="shared" si="1"/>
        <v>8009396</v>
      </c>
      <c r="L12" s="145">
        <f t="shared" si="1"/>
        <v>4614418</v>
      </c>
      <c r="M12" s="145">
        <f t="shared" si="1"/>
        <v>2219533.5</v>
      </c>
    </row>
    <row r="13" spans="1:14" x14ac:dyDescent="0.3">
      <c r="A13" s="22" t="s">
        <v>76</v>
      </c>
      <c r="B13" s="143">
        <f>+(C13*C$18+D13*D$18+E13*E$18+F13*F$18+G13*G$18+H13*H$18+I13*I$18+J13*J$18+K13*K$18+L13*L$18+M13*M$18)/B$18</f>
        <v>1489823.3104741713</v>
      </c>
      <c r="C13" s="88">
        <v>2569374</v>
      </c>
      <c r="D13" s="88">
        <v>1686865</v>
      </c>
      <c r="E13" s="88">
        <v>1691365.6666666667</v>
      </c>
      <c r="F13" s="88">
        <v>773053</v>
      </c>
      <c r="G13" s="88">
        <v>1584194</v>
      </c>
      <c r="H13" s="88">
        <v>831550</v>
      </c>
      <c r="I13" s="88">
        <v>602840</v>
      </c>
      <c r="J13" s="88">
        <v>425693</v>
      </c>
      <c r="K13" s="88">
        <v>1435798</v>
      </c>
      <c r="L13" s="88">
        <v>2464913</v>
      </c>
      <c r="M13" s="102">
        <v>532587</v>
      </c>
    </row>
    <row r="14" spans="1:14" x14ac:dyDescent="0.3">
      <c r="A14" s="8" t="s">
        <v>77</v>
      </c>
      <c r="B14" s="87">
        <f>+(C14*C$18+D14*D$18+E14*E$18+F14*F$18+G14*G$18+H14*H$18+I14*I$18+J14*J$18+K14*K$18+L14*L$18+M14*M$18)/B$18</f>
        <v>1311668.2268393342</v>
      </c>
      <c r="C14" s="88">
        <v>1382261</v>
      </c>
      <c r="D14" s="88">
        <v>1291245</v>
      </c>
      <c r="E14" s="88">
        <v>1680080.3333333333</v>
      </c>
      <c r="F14" s="88">
        <v>1705683</v>
      </c>
      <c r="G14" s="88">
        <v>1482567.5</v>
      </c>
      <c r="H14" s="88">
        <v>62177</v>
      </c>
      <c r="I14" s="88">
        <v>742975</v>
      </c>
      <c r="J14" s="88">
        <v>31783</v>
      </c>
      <c r="K14" s="88">
        <v>1679884</v>
      </c>
      <c r="L14" s="88">
        <v>322109</v>
      </c>
      <c r="M14" s="102">
        <v>158676</v>
      </c>
    </row>
    <row r="15" spans="1:14" ht="15" thickBot="1" x14ac:dyDescent="0.35">
      <c r="A15" s="21" t="s">
        <v>78</v>
      </c>
      <c r="B15" s="87">
        <f>+(C15*C$18+D15*D$18+E15*E$18+F15*F$18+G15*G$18+H15*H$18+I15*I$18+J15*J$18+K15*K$18+L15*L$18+M15*M$18)/B$18</f>
        <v>566798.97393452504</v>
      </c>
      <c r="C15" s="88">
        <v>340284</v>
      </c>
      <c r="D15" s="88">
        <v>545257</v>
      </c>
      <c r="E15" s="88">
        <v>867268</v>
      </c>
      <c r="F15" s="88">
        <v>1538696</v>
      </c>
      <c r="G15" s="88">
        <v>133557.5</v>
      </c>
      <c r="H15" s="88">
        <v>180403</v>
      </c>
      <c r="I15" s="88">
        <v>115540</v>
      </c>
      <c r="J15" s="88">
        <v>92353</v>
      </c>
      <c r="K15" s="88">
        <v>141187</v>
      </c>
      <c r="L15" s="88">
        <v>81070</v>
      </c>
      <c r="M15" s="102">
        <v>198443.5</v>
      </c>
    </row>
    <row r="16" spans="1:14" ht="15" thickBot="1" x14ac:dyDescent="0.35">
      <c r="A16" s="74" t="s">
        <v>79</v>
      </c>
      <c r="B16" s="92">
        <f>SUM(B13:B15)</f>
        <v>3368290.5112480307</v>
      </c>
      <c r="C16" s="194">
        <f>SUM(C13:C15)</f>
        <v>4291919</v>
      </c>
      <c r="D16" s="194">
        <f t="shared" ref="D16:M16" si="2">SUM(D13:D15)</f>
        <v>3523367</v>
      </c>
      <c r="E16" s="194">
        <f t="shared" si="2"/>
        <v>4238714</v>
      </c>
      <c r="F16" s="194">
        <f t="shared" si="2"/>
        <v>4017432</v>
      </c>
      <c r="G16" s="194">
        <f t="shared" si="2"/>
        <v>3200319</v>
      </c>
      <c r="H16" s="194">
        <f t="shared" si="2"/>
        <v>1074130</v>
      </c>
      <c r="I16" s="194">
        <f t="shared" si="2"/>
        <v>1461355</v>
      </c>
      <c r="J16" s="194">
        <f t="shared" si="2"/>
        <v>549829</v>
      </c>
      <c r="K16" s="194">
        <f t="shared" si="2"/>
        <v>3256869</v>
      </c>
      <c r="L16" s="194">
        <f t="shared" si="2"/>
        <v>2868092</v>
      </c>
      <c r="M16" s="196">
        <f t="shared" si="2"/>
        <v>889706.5</v>
      </c>
    </row>
    <row r="17" spans="1:13" ht="15" thickBot="1" x14ac:dyDescent="0.35">
      <c r="A17" s="78" t="s">
        <v>80</v>
      </c>
      <c r="B17" s="97">
        <f>+B12+B16</f>
        <v>12964263.539248966</v>
      </c>
      <c r="C17" s="195">
        <f>+C12+C16</f>
        <v>12867731</v>
      </c>
      <c r="D17" s="195">
        <f t="shared" ref="D17:M17" si="3">+D12+D16</f>
        <v>12926835</v>
      </c>
      <c r="E17" s="195">
        <f t="shared" si="3"/>
        <v>15082886</v>
      </c>
      <c r="F17" s="195">
        <f t="shared" si="3"/>
        <v>23709577</v>
      </c>
      <c r="G17" s="195">
        <f t="shared" si="3"/>
        <v>13128951.5</v>
      </c>
      <c r="H17" s="195">
        <f t="shared" si="3"/>
        <v>5248560</v>
      </c>
      <c r="I17" s="195">
        <f t="shared" si="3"/>
        <v>9796213</v>
      </c>
      <c r="J17" s="195">
        <f t="shared" si="3"/>
        <v>2809494</v>
      </c>
      <c r="K17" s="195">
        <f t="shared" si="3"/>
        <v>11266265</v>
      </c>
      <c r="L17" s="195">
        <f t="shared" si="3"/>
        <v>7482510</v>
      </c>
      <c r="M17" s="197">
        <f t="shared" si="3"/>
        <v>3109240</v>
      </c>
    </row>
    <row r="18" spans="1:13" x14ac:dyDescent="0.3">
      <c r="A18" s="22" t="s">
        <v>81</v>
      </c>
      <c r="B18" s="87">
        <f>SUM(C18:M18)</f>
        <v>205636</v>
      </c>
      <c r="C18" s="88">
        <v>13320</v>
      </c>
      <c r="D18" s="88">
        <v>23394</v>
      </c>
      <c r="E18" s="88">
        <v>62578</v>
      </c>
      <c r="F18" s="88">
        <v>21435</v>
      </c>
      <c r="G18" s="88">
        <v>17868</v>
      </c>
      <c r="H18" s="88">
        <v>408</v>
      </c>
      <c r="I18" s="88">
        <v>6893</v>
      </c>
      <c r="J18" s="88">
        <v>2392</v>
      </c>
      <c r="K18" s="88">
        <v>24027</v>
      </c>
      <c r="L18" s="88">
        <v>12523</v>
      </c>
      <c r="M18" s="102">
        <v>20798</v>
      </c>
    </row>
    <row r="19" spans="1:13" x14ac:dyDescent="0.3">
      <c r="A19" s="8" t="s">
        <v>82</v>
      </c>
      <c r="B19" s="87">
        <f t="shared" ref="B19:B20" si="4">SUM(C19:M19)</f>
        <v>150129</v>
      </c>
      <c r="C19" s="88">
        <v>12261</v>
      </c>
      <c r="D19" s="88">
        <v>12846</v>
      </c>
      <c r="E19" s="88">
        <v>46712</v>
      </c>
      <c r="F19" s="88">
        <v>3527</v>
      </c>
      <c r="G19" s="88">
        <v>11976</v>
      </c>
      <c r="H19" s="88">
        <v>603</v>
      </c>
      <c r="I19" s="88">
        <v>7815</v>
      </c>
      <c r="J19" s="88">
        <v>3300</v>
      </c>
      <c r="K19" s="88">
        <v>15600</v>
      </c>
      <c r="L19" s="88">
        <v>12411</v>
      </c>
      <c r="M19" s="102">
        <v>23078</v>
      </c>
    </row>
    <row r="20" spans="1:13" ht="15" thickBot="1" x14ac:dyDescent="0.35">
      <c r="A20" s="23" t="s">
        <v>83</v>
      </c>
      <c r="B20" s="103">
        <f t="shared" si="4"/>
        <v>130</v>
      </c>
      <c r="C20" s="104">
        <v>10</v>
      </c>
      <c r="D20" s="104">
        <v>12</v>
      </c>
      <c r="E20" s="104">
        <v>39</v>
      </c>
      <c r="F20" s="104">
        <v>9</v>
      </c>
      <c r="G20" s="104">
        <v>10</v>
      </c>
      <c r="H20" s="104">
        <v>1</v>
      </c>
      <c r="I20" s="104">
        <v>8</v>
      </c>
      <c r="J20" s="104">
        <v>2</v>
      </c>
      <c r="K20" s="104">
        <v>14</v>
      </c>
      <c r="L20" s="104">
        <v>10</v>
      </c>
      <c r="M20" s="105">
        <v>15</v>
      </c>
    </row>
    <row r="21" spans="1:13" x14ac:dyDescent="0.3">
      <c r="A21" s="16"/>
      <c r="B21" s="16"/>
      <c r="C21" s="24"/>
      <c r="D21" s="24"/>
      <c r="E21" s="24"/>
      <c r="F21" s="25"/>
      <c r="G21" s="24"/>
      <c r="H21" s="24"/>
      <c r="I21" s="24"/>
      <c r="J21" s="24"/>
      <c r="K21" s="24"/>
      <c r="L21" s="24"/>
      <c r="M21" s="24"/>
    </row>
    <row r="22" spans="1:13" ht="15" thickBot="1" x14ac:dyDescent="0.35">
      <c r="A22" s="16"/>
      <c r="B22" s="16"/>
      <c r="C22" s="24"/>
      <c r="D22" s="16"/>
      <c r="E22" s="16"/>
      <c r="F22" s="26"/>
      <c r="G22" s="16"/>
      <c r="H22" s="16"/>
      <c r="I22" s="27"/>
      <c r="J22" s="27"/>
      <c r="K22" s="27"/>
      <c r="L22" s="16"/>
      <c r="M22" s="16"/>
    </row>
    <row r="23" spans="1:13" ht="15" thickBot="1" x14ac:dyDescent="0.35">
      <c r="A23" s="333" t="s">
        <v>85</v>
      </c>
      <c r="B23" s="334"/>
      <c r="C23" s="334"/>
      <c r="D23" s="334"/>
      <c r="E23" s="334"/>
      <c r="F23" s="334"/>
      <c r="G23" s="334"/>
      <c r="H23" s="334"/>
      <c r="I23" s="334"/>
      <c r="J23" s="334"/>
      <c r="K23" s="334"/>
      <c r="L23" s="334"/>
      <c r="M23" s="335"/>
    </row>
    <row r="24" spans="1:13" x14ac:dyDescent="0.3">
      <c r="A24" s="18" t="s">
        <v>55</v>
      </c>
      <c r="B24" s="106"/>
      <c r="C24" s="41">
        <f t="shared" ref="C24:M24" si="5">+C4/C$17</f>
        <v>6.0626617078022534E-2</v>
      </c>
      <c r="D24" s="41">
        <f t="shared" si="5"/>
        <v>6.235192140999711E-2</v>
      </c>
      <c r="E24" s="41">
        <f t="shared" si="5"/>
        <v>7.0872621238844261E-2</v>
      </c>
      <c r="F24" s="107">
        <f t="shared" si="5"/>
        <v>5.818534847753716E-2</v>
      </c>
      <c r="G24" s="41">
        <f t="shared" si="5"/>
        <v>9.2802879194123E-2</v>
      </c>
      <c r="H24" s="41">
        <f t="shared" si="5"/>
        <v>0.31761435517551478</v>
      </c>
      <c r="I24" s="41">
        <f t="shared" si="5"/>
        <v>5.7387380204983296E-2</v>
      </c>
      <c r="J24" s="41">
        <f t="shared" si="5"/>
        <v>0.38858919079378706</v>
      </c>
      <c r="K24" s="41">
        <f t="shared" si="5"/>
        <v>8.8680321295478134E-2</v>
      </c>
      <c r="L24" s="41">
        <f t="shared" si="5"/>
        <v>0.10289755710316457</v>
      </c>
      <c r="M24" s="108">
        <f t="shared" si="5"/>
        <v>0.16584631614156514</v>
      </c>
    </row>
    <row r="25" spans="1:13" x14ac:dyDescent="0.3">
      <c r="A25" s="30" t="s">
        <v>57</v>
      </c>
      <c r="B25" s="60"/>
      <c r="C25" s="28">
        <f t="shared" ref="C25:C37" si="6">+C5/C$17</f>
        <v>8.0105808864049145E-3</v>
      </c>
      <c r="D25" s="28">
        <f t="shared" ref="D25" si="7">+D5/D$17</f>
        <v>6.1826425416584953E-3</v>
      </c>
      <c r="E25" s="28">
        <f t="shared" ref="E25" si="8">+E5/E$17</f>
        <v>8.3811104408886561E-3</v>
      </c>
      <c r="F25" s="29">
        <f t="shared" ref="F25:F37" si="9">+F5/F$17</f>
        <v>3.1219873724444768E-3</v>
      </c>
      <c r="G25" s="28">
        <f t="shared" ref="G25" si="10">+G5/G$17</f>
        <v>5.9654420994700152E-3</v>
      </c>
      <c r="H25" s="28">
        <f t="shared" ref="H25:M37" si="11">+H5/H$17</f>
        <v>2.8481145304616887E-2</v>
      </c>
      <c r="I25" s="28">
        <f t="shared" si="11"/>
        <v>1.3948247144074961E-2</v>
      </c>
      <c r="J25" s="28">
        <f t="shared" si="11"/>
        <v>8.4089875258676477E-3</v>
      </c>
      <c r="K25" s="28">
        <f t="shared" si="11"/>
        <v>1.3442254376228502E-2</v>
      </c>
      <c r="L25" s="28">
        <f t="shared" si="11"/>
        <v>5.9419900541395872E-3</v>
      </c>
      <c r="M25" s="53">
        <f t="shared" si="11"/>
        <v>1.1921723636644324E-2</v>
      </c>
    </row>
    <row r="26" spans="1:13" x14ac:dyDescent="0.3">
      <c r="A26" s="30" t="s">
        <v>58</v>
      </c>
      <c r="B26" s="60"/>
      <c r="C26" s="28">
        <f t="shared" si="6"/>
        <v>9.852148758782725E-2</v>
      </c>
      <c r="D26" s="28">
        <f t="shared" ref="D26" si="12">+D6/D$17</f>
        <v>9.9938770781865791E-2</v>
      </c>
      <c r="E26" s="28">
        <f t="shared" ref="E26" si="13">+E6/E$17</f>
        <v>6.6716343278070259E-2</v>
      </c>
      <c r="F26" s="29">
        <f t="shared" si="9"/>
        <v>0.10305649906786613</v>
      </c>
      <c r="G26" s="28">
        <f t="shared" ref="G26" si="14">+G6/G$17</f>
        <v>4.8502388023902748E-2</v>
      </c>
      <c r="H26" s="28">
        <f t="shared" si="11"/>
        <v>5.1740477388083586E-2</v>
      </c>
      <c r="I26" s="28">
        <f t="shared" si="11"/>
        <v>2.1843134688884366E-2</v>
      </c>
      <c r="J26" s="28">
        <f t="shared" si="11"/>
        <v>2.4583430325887865E-2</v>
      </c>
      <c r="K26" s="28">
        <f t="shared" si="11"/>
        <v>5.5679233534805014E-2</v>
      </c>
      <c r="L26" s="28">
        <f t="shared" si="11"/>
        <v>9.2690019792823528E-2</v>
      </c>
      <c r="M26" s="53">
        <f t="shared" si="11"/>
        <v>4.1777251032406634E-2</v>
      </c>
    </row>
    <row r="27" spans="1:13" x14ac:dyDescent="0.3">
      <c r="A27" s="30" t="s">
        <v>59</v>
      </c>
      <c r="B27" s="60"/>
      <c r="C27" s="28">
        <f t="shared" si="6"/>
        <v>6.2547857116378947E-2</v>
      </c>
      <c r="D27" s="28">
        <f t="shared" ref="D27" si="15">+D7/D$17</f>
        <v>4.2430726469394865E-2</v>
      </c>
      <c r="E27" s="28">
        <f t="shared" ref="E27" si="16">+E7/E$17</f>
        <v>0.14104723282621995</v>
      </c>
      <c r="F27" s="29">
        <f t="shared" si="9"/>
        <v>4.2915063394003194E-2</v>
      </c>
      <c r="G27" s="28">
        <f t="shared" ref="G27" si="17">+G7/G$17</f>
        <v>0.16708432505063334</v>
      </c>
      <c r="H27" s="28">
        <f t="shared" si="11"/>
        <v>0.14633575685521363</v>
      </c>
      <c r="I27" s="28">
        <f t="shared" si="11"/>
        <v>0.37996734044063762</v>
      </c>
      <c r="J27" s="28">
        <f t="shared" si="11"/>
        <v>0.11189203465107952</v>
      </c>
      <c r="K27" s="28">
        <f t="shared" si="11"/>
        <v>8.8563334876287744E-2</v>
      </c>
      <c r="L27" s="28">
        <f t="shared" si="11"/>
        <v>0.17992371543773414</v>
      </c>
      <c r="M27" s="53">
        <f t="shared" si="11"/>
        <v>0.13524607299533004</v>
      </c>
    </row>
    <row r="28" spans="1:13" x14ac:dyDescent="0.3">
      <c r="A28" s="30" t="s">
        <v>60</v>
      </c>
      <c r="B28" s="60"/>
      <c r="C28" s="28">
        <f t="shared" si="6"/>
        <v>2.222077847291026E-2</v>
      </c>
      <c r="D28" s="28">
        <f t="shared" ref="D28" si="18">+D8/D$17</f>
        <v>3.8595990433853297E-2</v>
      </c>
      <c r="E28" s="28">
        <f t="shared" ref="E28" si="19">+E8/E$17</f>
        <v>1.6715169762603788E-2</v>
      </c>
      <c r="F28" s="29">
        <f t="shared" si="9"/>
        <v>5.1352371238002265E-2</v>
      </c>
      <c r="G28" s="28">
        <f t="shared" ref="G28" si="20">+G8/G$17</f>
        <v>2.0825882401957232E-2</v>
      </c>
      <c r="H28" s="28">
        <f t="shared" si="11"/>
        <v>9.2305318030088245E-3</v>
      </c>
      <c r="I28" s="28">
        <f t="shared" si="11"/>
        <v>8.9720384805842823E-3</v>
      </c>
      <c r="J28" s="28">
        <f t="shared" si="11"/>
        <v>5.605635747931834E-3</v>
      </c>
      <c r="K28" s="28">
        <f t="shared" si="11"/>
        <v>2.659807842261832E-2</v>
      </c>
      <c r="L28" s="28">
        <f t="shared" si="11"/>
        <v>2.3373573840863561E-2</v>
      </c>
      <c r="M28" s="53">
        <f t="shared" si="11"/>
        <v>8.9806512202338842E-3</v>
      </c>
    </row>
    <row r="29" spans="1:13" x14ac:dyDescent="0.3">
      <c r="A29" s="30" t="s">
        <v>61</v>
      </c>
      <c r="B29" s="60"/>
      <c r="C29" s="28">
        <f t="shared" si="6"/>
        <v>0.31776511336769475</v>
      </c>
      <c r="D29" s="28">
        <f t="shared" ref="D29" si="21">+D9/D$17</f>
        <v>0.33988048892091527</v>
      </c>
      <c r="E29" s="28">
        <f t="shared" ref="E29" si="22">+E9/E$17</f>
        <v>0.28525615058020065</v>
      </c>
      <c r="F29" s="29">
        <f t="shared" si="9"/>
        <v>0.41924834846273301</v>
      </c>
      <c r="G29" s="28">
        <f t="shared" ref="G29" si="23">+G9/G$17</f>
        <v>0.28182322861044923</v>
      </c>
      <c r="H29" s="28">
        <f t="shared" si="11"/>
        <v>0.24194540978858964</v>
      </c>
      <c r="I29" s="28">
        <f t="shared" si="11"/>
        <v>0.10542002302318253</v>
      </c>
      <c r="J29" s="28">
        <f t="shared" si="11"/>
        <v>0.19269484113509408</v>
      </c>
      <c r="K29" s="28">
        <f t="shared" si="11"/>
        <v>0.29704485026759092</v>
      </c>
      <c r="L29" s="28">
        <f t="shared" si="11"/>
        <v>0.13635130457560365</v>
      </c>
      <c r="M29" s="53">
        <f t="shared" si="11"/>
        <v>0.25143330846123169</v>
      </c>
    </row>
    <row r="30" spans="1:13" x14ac:dyDescent="0.3">
      <c r="A30" s="30" t="s">
        <v>62</v>
      </c>
      <c r="B30" s="60"/>
      <c r="C30" s="28">
        <f t="shared" si="6"/>
        <v>2.5825221245299578E-2</v>
      </c>
      <c r="D30" s="28">
        <f t="shared" ref="D30" si="24">+D10/D$17</f>
        <v>2.5554747159687582E-2</v>
      </c>
      <c r="E30" s="28">
        <f t="shared" ref="E30" si="25">+E10/E$17</f>
        <v>1.1261637858961475E-2</v>
      </c>
      <c r="F30" s="29">
        <f t="shared" si="9"/>
        <v>1.4024121982437729E-2</v>
      </c>
      <c r="G30" s="28">
        <f t="shared" ref="G30" si="26">+G10/G$17</f>
        <v>0</v>
      </c>
      <c r="H30" s="28">
        <f t="shared" si="11"/>
        <v>0</v>
      </c>
      <c r="I30" s="28">
        <f t="shared" si="11"/>
        <v>0</v>
      </c>
      <c r="J30" s="28">
        <f t="shared" si="11"/>
        <v>9.9131729770556547E-3</v>
      </c>
      <c r="K30" s="28">
        <f t="shared" si="11"/>
        <v>4.8019463415781538E-4</v>
      </c>
      <c r="L30" s="28">
        <f t="shared" si="11"/>
        <v>4.4431347235085551E-2</v>
      </c>
      <c r="M30" s="53">
        <f t="shared" si="11"/>
        <v>3.8308879340288947E-2</v>
      </c>
    </row>
    <row r="31" spans="1:13" x14ac:dyDescent="0.3">
      <c r="A31" s="30" t="s">
        <v>63</v>
      </c>
      <c r="B31" s="60"/>
      <c r="C31" s="28">
        <f t="shared" si="6"/>
        <v>7.0941100649368566E-2</v>
      </c>
      <c r="D31" s="28">
        <f t="shared" ref="D31" si="27">+D11/D$17</f>
        <v>0.11250248030550401</v>
      </c>
      <c r="E31" s="28">
        <f t="shared" ref="E31" si="28">+E11/E$17</f>
        <v>0.11872168672936113</v>
      </c>
      <c r="F31" s="29">
        <f t="shared" si="9"/>
        <v>0.13865283214458021</v>
      </c>
      <c r="G31" s="28">
        <f t="shared" ref="G31" si="29">+G11/G$17</f>
        <v>0.13923541419130081</v>
      </c>
      <c r="H31" s="28">
        <f t="shared" si="11"/>
        <v>0</v>
      </c>
      <c r="I31" s="28">
        <f t="shared" si="11"/>
        <v>0.26328633319834921</v>
      </c>
      <c r="J31" s="28">
        <f t="shared" si="11"/>
        <v>6.2608782933866389E-2</v>
      </c>
      <c r="K31" s="28">
        <f t="shared" si="11"/>
        <v>0.14043021356234742</v>
      </c>
      <c r="L31" s="28">
        <f t="shared" si="11"/>
        <v>3.1084355383420803E-2</v>
      </c>
      <c r="M31" s="53">
        <f t="shared" si="11"/>
        <v>6.0336609589481671E-2</v>
      </c>
    </row>
    <row r="32" spans="1:13" x14ac:dyDescent="0.3">
      <c r="A32" s="93" t="s">
        <v>75</v>
      </c>
      <c r="B32" s="94"/>
      <c r="C32" s="95">
        <f t="shared" si="6"/>
        <v>0.66645875640390684</v>
      </c>
      <c r="D32" s="95">
        <f t="shared" ref="D32" si="30">+D12/D$17</f>
        <v>0.72743776802287641</v>
      </c>
      <c r="E32" s="95">
        <f t="shared" ref="E32" si="31">+E12/E$17</f>
        <v>0.71897195271515013</v>
      </c>
      <c r="F32" s="96">
        <f t="shared" si="9"/>
        <v>0.83055657213960421</v>
      </c>
      <c r="G32" s="95">
        <f t="shared" ref="G32" si="32">+G12/G$17</f>
        <v>0.75623955957183631</v>
      </c>
      <c r="H32" s="95">
        <f t="shared" si="11"/>
        <v>0.79534767631502734</v>
      </c>
      <c r="I32" s="95">
        <f t="shared" si="11"/>
        <v>0.8508244971806963</v>
      </c>
      <c r="J32" s="95">
        <f t="shared" si="11"/>
        <v>0.80429607609057008</v>
      </c>
      <c r="K32" s="95">
        <f t="shared" si="11"/>
        <v>0.71091848096951382</v>
      </c>
      <c r="L32" s="95">
        <f t="shared" si="11"/>
        <v>0.61669386342283539</v>
      </c>
      <c r="M32" s="109">
        <f t="shared" si="11"/>
        <v>0.71385081241718229</v>
      </c>
    </row>
    <row r="33" spans="1:13" x14ac:dyDescent="0.3">
      <c r="A33" s="30" t="s">
        <v>64</v>
      </c>
      <c r="B33" s="60"/>
      <c r="C33" s="28">
        <f t="shared" si="6"/>
        <v>0.19967576257228256</v>
      </c>
      <c r="D33" s="28">
        <f t="shared" ref="D33" si="33">+D13/D$17</f>
        <v>0.13049327232845473</v>
      </c>
      <c r="E33" s="28">
        <f t="shared" ref="E33" si="34">+E13/E$17</f>
        <v>0.11213806606153934</v>
      </c>
      <c r="F33" s="29">
        <f t="shared" si="9"/>
        <v>3.2605094557359666E-2</v>
      </c>
      <c r="G33" s="28">
        <f t="shared" ref="G33" si="35">+G13/G$17</f>
        <v>0.1206641672794663</v>
      </c>
      <c r="H33" s="28">
        <f t="shared" si="11"/>
        <v>0.15843393235477921</v>
      </c>
      <c r="I33" s="28">
        <f t="shared" si="11"/>
        <v>6.1538065781133994E-2</v>
      </c>
      <c r="J33" s="28">
        <f t="shared" si="11"/>
        <v>0.15151945510472703</v>
      </c>
      <c r="K33" s="28">
        <f t="shared" si="11"/>
        <v>0.12744223573651073</v>
      </c>
      <c r="L33" s="28">
        <f t="shared" si="11"/>
        <v>0.32942328175973035</v>
      </c>
      <c r="M33" s="53">
        <f t="shared" si="11"/>
        <v>0.17129169829283039</v>
      </c>
    </row>
    <row r="34" spans="1:13" x14ac:dyDescent="0.3">
      <c r="A34" s="30" t="s">
        <v>65</v>
      </c>
      <c r="B34" s="60"/>
      <c r="C34" s="28">
        <f t="shared" si="6"/>
        <v>0.10742072553428417</v>
      </c>
      <c r="D34" s="28">
        <f t="shared" ref="D34" si="36">+D14/D$17</f>
        <v>9.9888719860661945E-2</v>
      </c>
      <c r="E34" s="28">
        <f t="shared" ref="E34" si="37">+E14/E$17</f>
        <v>0.11138984497617586</v>
      </c>
      <c r="F34" s="29">
        <f t="shared" si="9"/>
        <v>7.1940676124251396E-2</v>
      </c>
      <c r="G34" s="28">
        <f t="shared" ref="G34" si="38">+G14/G$17</f>
        <v>0.11292352629987246</v>
      </c>
      <c r="H34" s="28">
        <f t="shared" si="11"/>
        <v>1.184648741750118E-2</v>
      </c>
      <c r="I34" s="28">
        <f t="shared" si="11"/>
        <v>7.5843083444592313E-2</v>
      </c>
      <c r="J34" s="28">
        <f t="shared" si="11"/>
        <v>1.1312713250143975E-2</v>
      </c>
      <c r="K34" s="28">
        <f t="shared" si="11"/>
        <v>0.14910744599030823</v>
      </c>
      <c r="L34" s="28">
        <f t="shared" si="11"/>
        <v>4.3048255197787905E-2</v>
      </c>
      <c r="M34" s="53">
        <f t="shared" si="11"/>
        <v>5.1033693121148575E-2</v>
      </c>
    </row>
    <row r="35" spans="1:13" x14ac:dyDescent="0.3">
      <c r="A35" s="30" t="s">
        <v>66</v>
      </c>
      <c r="B35" s="60"/>
      <c r="C35" s="28">
        <f t="shared" si="6"/>
        <v>2.6444755489526475E-2</v>
      </c>
      <c r="D35" s="28">
        <f t="shared" ref="D35" si="39">+D15/D$17</f>
        <v>4.2180239788006883E-2</v>
      </c>
      <c r="E35" s="28">
        <f t="shared" ref="E35" si="40">+E15/E$17</f>
        <v>5.7500136247134667E-2</v>
      </c>
      <c r="F35" s="29">
        <f t="shared" si="9"/>
        <v>6.4897657178784762E-2</v>
      </c>
      <c r="G35" s="28">
        <f t="shared" ref="G35" si="41">+G15/G$17</f>
        <v>1.0172746848824904E-2</v>
      </c>
      <c r="H35" s="28">
        <f t="shared" si="11"/>
        <v>3.4371903912692243E-2</v>
      </c>
      <c r="I35" s="28">
        <f t="shared" si="11"/>
        <v>1.1794353593577436E-2</v>
      </c>
      <c r="J35" s="28">
        <f t="shared" si="11"/>
        <v>3.2871755554558936E-2</v>
      </c>
      <c r="K35" s="28">
        <f t="shared" si="11"/>
        <v>1.2531837303667187E-2</v>
      </c>
      <c r="L35" s="28">
        <f t="shared" si="11"/>
        <v>1.0834599619646348E-2</v>
      </c>
      <c r="M35" s="53">
        <f t="shared" si="11"/>
        <v>6.3823796168838681E-2</v>
      </c>
    </row>
    <row r="36" spans="1:13" x14ac:dyDescent="0.3">
      <c r="A36" s="93" t="s">
        <v>79</v>
      </c>
      <c r="B36" s="94"/>
      <c r="C36" s="95">
        <f t="shared" si="6"/>
        <v>0.33354124359609322</v>
      </c>
      <c r="D36" s="95">
        <f t="shared" ref="D36" si="42">+D16/D$17</f>
        <v>0.27256223197712354</v>
      </c>
      <c r="E36" s="95">
        <f t="shared" ref="E36" si="43">+E16/E$17</f>
        <v>0.28102804728484987</v>
      </c>
      <c r="F36" s="96">
        <f t="shared" si="9"/>
        <v>0.16944342786039582</v>
      </c>
      <c r="G36" s="95">
        <f t="shared" ref="G36" si="44">+G16/G$17</f>
        <v>0.24376044042816367</v>
      </c>
      <c r="H36" s="95">
        <f t="shared" si="11"/>
        <v>0.20465232368497263</v>
      </c>
      <c r="I36" s="95">
        <f t="shared" si="11"/>
        <v>0.14917550281930375</v>
      </c>
      <c r="J36" s="95">
        <f t="shared" si="11"/>
        <v>0.19570392390942995</v>
      </c>
      <c r="K36" s="95">
        <f t="shared" si="11"/>
        <v>0.28908151903048612</v>
      </c>
      <c r="L36" s="95">
        <f t="shared" si="11"/>
        <v>0.38330613657716461</v>
      </c>
      <c r="M36" s="109">
        <f t="shared" si="11"/>
        <v>0.28614918758281765</v>
      </c>
    </row>
    <row r="37" spans="1:13" ht="15" thickBot="1" x14ac:dyDescent="0.35">
      <c r="A37" s="83" t="s">
        <v>80</v>
      </c>
      <c r="B37" s="110"/>
      <c r="C37" s="84">
        <f t="shared" si="6"/>
        <v>1</v>
      </c>
      <c r="D37" s="84">
        <f t="shared" ref="D37" si="45">+D17/D$17</f>
        <v>1</v>
      </c>
      <c r="E37" s="84">
        <f t="shared" ref="E37" si="46">+E17/E$17</f>
        <v>1</v>
      </c>
      <c r="F37" s="111">
        <f t="shared" si="9"/>
        <v>1</v>
      </c>
      <c r="G37" s="84">
        <f t="shared" ref="G37" si="47">+G17/G$17</f>
        <v>1</v>
      </c>
      <c r="H37" s="84">
        <f t="shared" si="11"/>
        <v>1</v>
      </c>
      <c r="I37" s="84">
        <f t="shared" si="11"/>
        <v>1</v>
      </c>
      <c r="J37" s="84">
        <f t="shared" si="11"/>
        <v>1</v>
      </c>
      <c r="K37" s="84">
        <f t="shared" si="11"/>
        <v>1</v>
      </c>
      <c r="L37" s="84">
        <f t="shared" si="11"/>
        <v>1</v>
      </c>
      <c r="M37" s="85">
        <f t="shared" si="11"/>
        <v>1</v>
      </c>
    </row>
    <row r="39" spans="1:13" x14ac:dyDescent="0.3">
      <c r="A39" s="4" t="s">
        <v>318</v>
      </c>
    </row>
    <row r="40" spans="1:13" x14ac:dyDescent="0.3">
      <c r="A40" s="4" t="s">
        <v>317</v>
      </c>
    </row>
    <row r="42" spans="1:13" x14ac:dyDescent="0.3">
      <c r="A42" s="32" t="s">
        <v>336</v>
      </c>
      <c r="B42" s="32"/>
    </row>
    <row r="43" spans="1:13" x14ac:dyDescent="0.3">
      <c r="A43" s="32"/>
      <c r="B43" s="32"/>
    </row>
  </sheetData>
  <sheetProtection selectLockedCells="1" selectUnlockedCells="1"/>
  <mergeCells count="3">
    <mergeCell ref="A23:M23"/>
    <mergeCell ref="A1:M1"/>
    <mergeCell ref="A2:M2"/>
  </mergeCells>
  <hyperlinks>
    <hyperlink ref="A1:M1" location="CONTENIDO!A1" display="EMPRESAS DE TRANSPORTE AÉREO PASAJEROS REGULAR NACIONAL   -  COSTOS DE OPERACIÓN POR TIPO DE AERONAVE   "/>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topLeftCell="A16" workbookViewId="0">
      <selection activeCell="P12" sqref="P12"/>
    </sheetView>
  </sheetViews>
  <sheetFormatPr baseColWidth="10" defaultRowHeight="14.4" x14ac:dyDescent="0.3"/>
  <cols>
    <col min="1" max="1" width="24.1796875" style="4" customWidth="1"/>
    <col min="2" max="2" width="9.90625" style="4" customWidth="1"/>
    <col min="3" max="5" width="9.7265625" style="36" customWidth="1"/>
    <col min="6" max="6" width="9.90625" style="4" customWidth="1"/>
    <col min="7" max="7" width="10" style="4" customWidth="1"/>
    <col min="8" max="8" width="9.7265625" style="4" customWidth="1"/>
    <col min="9" max="9" width="9.81640625" style="4" customWidth="1"/>
    <col min="10" max="10" width="9.7265625" style="4" customWidth="1"/>
    <col min="11" max="11" width="9.6328125" style="4" customWidth="1"/>
    <col min="12" max="12" width="9.81640625" style="4" customWidth="1"/>
    <col min="13" max="13" width="9.90625" style="4" customWidth="1"/>
    <col min="14" max="16384" width="10.90625" style="4"/>
  </cols>
  <sheetData>
    <row r="1" spans="1:14" x14ac:dyDescent="0.3">
      <c r="A1" s="336" t="s">
        <v>274</v>
      </c>
      <c r="B1" s="337"/>
      <c r="C1" s="337"/>
      <c r="D1" s="337"/>
      <c r="E1" s="337"/>
      <c r="F1" s="337"/>
      <c r="G1" s="337"/>
      <c r="H1" s="337"/>
      <c r="I1" s="337"/>
      <c r="J1" s="337"/>
      <c r="K1" s="337"/>
      <c r="L1" s="337"/>
      <c r="M1" s="337"/>
      <c r="N1" s="342"/>
    </row>
    <row r="2" spans="1:14" ht="15" thickBot="1" x14ac:dyDescent="0.35">
      <c r="A2" s="338" t="s">
        <v>371</v>
      </c>
      <c r="B2" s="339"/>
      <c r="C2" s="339"/>
      <c r="D2" s="339"/>
      <c r="E2" s="339"/>
      <c r="F2" s="339"/>
      <c r="G2" s="339"/>
      <c r="H2" s="339"/>
      <c r="I2" s="339"/>
      <c r="J2" s="339"/>
      <c r="K2" s="339"/>
      <c r="L2" s="339"/>
      <c r="M2" s="339"/>
      <c r="N2" s="343"/>
    </row>
    <row r="3" spans="1:14" ht="15" thickBot="1" x14ac:dyDescent="0.35">
      <c r="A3" s="69"/>
      <c r="B3" s="70"/>
      <c r="C3" s="70"/>
      <c r="D3" s="71"/>
      <c r="E3" s="71"/>
      <c r="F3" s="70"/>
      <c r="G3" s="70"/>
      <c r="H3" s="70"/>
      <c r="I3" s="70"/>
      <c r="J3" s="70"/>
      <c r="K3" s="70"/>
      <c r="L3" s="70"/>
      <c r="M3" s="71"/>
      <c r="N3" s="16"/>
    </row>
    <row r="4" spans="1:14" ht="15" thickBot="1" x14ac:dyDescent="0.35">
      <c r="A4" s="198" t="s">
        <v>0</v>
      </c>
      <c r="B4" s="198" t="s">
        <v>13</v>
      </c>
      <c r="C4" s="198" t="s">
        <v>3</v>
      </c>
      <c r="D4" s="198" t="s">
        <v>322</v>
      </c>
      <c r="E4" s="198" t="s">
        <v>14</v>
      </c>
      <c r="F4" s="198" t="s">
        <v>173</v>
      </c>
      <c r="G4" s="198" t="s">
        <v>176</v>
      </c>
      <c r="H4" s="198" t="s">
        <v>7</v>
      </c>
      <c r="I4" s="198" t="s">
        <v>183</v>
      </c>
      <c r="J4" s="198" t="s">
        <v>15</v>
      </c>
      <c r="K4" s="198" t="s">
        <v>264</v>
      </c>
      <c r="L4" s="198" t="s">
        <v>18</v>
      </c>
      <c r="M4" s="198" t="s">
        <v>190</v>
      </c>
      <c r="N4" s="198" t="s">
        <v>185</v>
      </c>
    </row>
    <row r="5" spans="1:14" x14ac:dyDescent="0.3">
      <c r="A5" s="6" t="s">
        <v>55</v>
      </c>
      <c r="B5" s="201">
        <v>1407607</v>
      </c>
      <c r="C5" s="201">
        <v>2148742.8571428573</v>
      </c>
      <c r="D5" s="201">
        <v>1002764</v>
      </c>
      <c r="E5" s="201">
        <v>1241595</v>
      </c>
      <c r="F5" s="201">
        <v>1803535.6666666667</v>
      </c>
      <c r="G5" s="201">
        <v>6109905</v>
      </c>
      <c r="H5" s="201">
        <v>998671</v>
      </c>
      <c r="I5" s="201">
        <v>2916241</v>
      </c>
      <c r="J5" s="201">
        <v>2717668</v>
      </c>
      <c r="K5" s="201">
        <v>617314</v>
      </c>
      <c r="L5" s="201">
        <v>819234.8</v>
      </c>
      <c r="M5" s="201">
        <v>1290542</v>
      </c>
      <c r="N5" s="202">
        <v>53081</v>
      </c>
    </row>
    <row r="6" spans="1:14" x14ac:dyDescent="0.3">
      <c r="A6" s="8" t="s">
        <v>91</v>
      </c>
      <c r="B6" s="199">
        <v>26360.166666666668</v>
      </c>
      <c r="C6" s="199">
        <v>29539.285714285714</v>
      </c>
      <c r="D6" s="199">
        <v>28255</v>
      </c>
      <c r="E6" s="199">
        <v>74021</v>
      </c>
      <c r="F6" s="199">
        <v>40157</v>
      </c>
      <c r="G6" s="199">
        <v>73016.5</v>
      </c>
      <c r="H6" s="199">
        <v>45879.25</v>
      </c>
      <c r="I6" s="199">
        <v>3821</v>
      </c>
      <c r="J6" s="199">
        <v>39144</v>
      </c>
      <c r="K6" s="199">
        <v>360967</v>
      </c>
      <c r="L6" s="199">
        <v>107640.2</v>
      </c>
      <c r="M6" s="199">
        <v>490771</v>
      </c>
      <c r="N6" s="203">
        <v>117766</v>
      </c>
    </row>
    <row r="7" spans="1:14" x14ac:dyDescent="0.3">
      <c r="A7" s="8" t="s">
        <v>87</v>
      </c>
      <c r="B7" s="199">
        <v>1659381.6666666667</v>
      </c>
      <c r="C7" s="199">
        <v>1874208.857142857</v>
      </c>
      <c r="D7" s="199">
        <v>1860803</v>
      </c>
      <c r="E7" s="199">
        <v>2394558</v>
      </c>
      <c r="F7" s="199">
        <v>1282575.3333333333</v>
      </c>
      <c r="G7" s="199">
        <v>2945365.5</v>
      </c>
      <c r="H7" s="199">
        <v>1231192.5</v>
      </c>
      <c r="I7" s="199">
        <v>2438033</v>
      </c>
      <c r="J7" s="199">
        <v>3726150</v>
      </c>
      <c r="K7" s="199">
        <v>646123</v>
      </c>
      <c r="L7" s="199">
        <v>1234529.8</v>
      </c>
      <c r="M7" s="199">
        <v>3687237</v>
      </c>
      <c r="N7" s="203">
        <v>766871</v>
      </c>
    </row>
    <row r="8" spans="1:14" x14ac:dyDescent="0.3">
      <c r="A8" s="8" t="s">
        <v>59</v>
      </c>
      <c r="B8" s="199">
        <v>1369524.5</v>
      </c>
      <c r="C8" s="199">
        <v>1022485.4285714285</v>
      </c>
      <c r="D8" s="199">
        <v>2054028</v>
      </c>
      <c r="E8" s="199">
        <v>1017498</v>
      </c>
      <c r="F8" s="199">
        <v>1435804.3333333333</v>
      </c>
      <c r="G8" s="199">
        <v>3365317</v>
      </c>
      <c r="H8" s="199">
        <v>497578</v>
      </c>
      <c r="I8" s="199">
        <v>33802</v>
      </c>
      <c r="J8" s="199">
        <v>2372723</v>
      </c>
      <c r="K8" s="199">
        <v>2327528</v>
      </c>
      <c r="L8" s="199">
        <v>1021058</v>
      </c>
      <c r="M8" s="199">
        <v>174235</v>
      </c>
      <c r="N8" s="203">
        <v>356973</v>
      </c>
    </row>
    <row r="9" spans="1:14" x14ac:dyDescent="0.3">
      <c r="A9" s="8" t="s">
        <v>60</v>
      </c>
      <c r="B9" s="199">
        <v>358457.16666666669</v>
      </c>
      <c r="C9" s="199">
        <v>382291.28571428574</v>
      </c>
      <c r="D9" s="199">
        <v>302114</v>
      </c>
      <c r="E9" s="199">
        <v>547895</v>
      </c>
      <c r="F9" s="199">
        <v>605491</v>
      </c>
      <c r="G9" s="199">
        <v>1782607.5</v>
      </c>
      <c r="H9" s="199">
        <v>487520.5</v>
      </c>
      <c r="I9" s="199">
        <v>793166</v>
      </c>
      <c r="J9" s="199">
        <v>1697091</v>
      </c>
      <c r="K9" s="199">
        <v>540099</v>
      </c>
      <c r="L9" s="199">
        <v>308397.40000000002</v>
      </c>
      <c r="M9" s="199">
        <v>188279</v>
      </c>
      <c r="N9" s="203">
        <v>494546</v>
      </c>
    </row>
    <row r="10" spans="1:14" x14ac:dyDescent="0.3">
      <c r="A10" s="8" t="s">
        <v>61</v>
      </c>
      <c r="B10" s="199">
        <v>5165550.166666667</v>
      </c>
      <c r="C10" s="199">
        <v>4883913.5714285718</v>
      </c>
      <c r="D10" s="199">
        <v>6245819</v>
      </c>
      <c r="E10" s="199">
        <v>11331829</v>
      </c>
      <c r="F10" s="199">
        <v>8178598.666666667</v>
      </c>
      <c r="G10" s="199">
        <v>16216056.5</v>
      </c>
      <c r="H10" s="199">
        <v>2988365.5</v>
      </c>
      <c r="I10" s="199">
        <v>5223080</v>
      </c>
      <c r="J10" s="199">
        <v>8564508</v>
      </c>
      <c r="K10" s="199">
        <v>2912289</v>
      </c>
      <c r="L10" s="199">
        <v>3639882</v>
      </c>
      <c r="M10" s="199">
        <v>5898320</v>
      </c>
      <c r="N10" s="203">
        <v>789189</v>
      </c>
    </row>
    <row r="11" spans="1:14" x14ac:dyDescent="0.3">
      <c r="A11" s="8" t="s">
        <v>62</v>
      </c>
      <c r="B11" s="199">
        <v>0</v>
      </c>
      <c r="C11" s="199">
        <v>158576.28571428571</v>
      </c>
      <c r="D11" s="199">
        <v>0</v>
      </c>
      <c r="E11" s="199">
        <v>332506</v>
      </c>
      <c r="F11" s="199">
        <v>412272.33333333331</v>
      </c>
      <c r="G11" s="199">
        <v>1427733.5</v>
      </c>
      <c r="H11" s="199">
        <v>149899.5</v>
      </c>
      <c r="I11" s="199">
        <v>19687</v>
      </c>
      <c r="J11" s="199">
        <v>1041490</v>
      </c>
      <c r="K11" s="199">
        <v>1037750</v>
      </c>
      <c r="L11" s="199">
        <v>275109.8</v>
      </c>
      <c r="M11" s="199">
        <v>826321</v>
      </c>
      <c r="N11" s="203">
        <v>0</v>
      </c>
    </row>
    <row r="12" spans="1:14" ht="15" thickBot="1" x14ac:dyDescent="0.35">
      <c r="A12" s="21" t="s">
        <v>93</v>
      </c>
      <c r="B12" s="199">
        <v>1654982.1666666667</v>
      </c>
      <c r="C12" s="199">
        <v>994265.57142857148</v>
      </c>
      <c r="D12" s="199">
        <v>1545065</v>
      </c>
      <c r="E12" s="199">
        <v>3287400</v>
      </c>
      <c r="F12" s="199">
        <v>804298.66666666663</v>
      </c>
      <c r="G12" s="199">
        <v>1108742.5</v>
      </c>
      <c r="H12" s="199">
        <v>523388</v>
      </c>
      <c r="I12" s="199">
        <v>0</v>
      </c>
      <c r="J12" s="199">
        <v>823035</v>
      </c>
      <c r="K12" s="199">
        <v>0</v>
      </c>
      <c r="L12" s="199">
        <v>719602.8</v>
      </c>
      <c r="M12" s="199">
        <v>996735</v>
      </c>
      <c r="N12" s="203">
        <v>0</v>
      </c>
    </row>
    <row r="13" spans="1:14" s="37" customFormat="1" ht="15" thickBot="1" x14ac:dyDescent="0.35">
      <c r="A13" s="74" t="s">
        <v>75</v>
      </c>
      <c r="B13" s="194">
        <f>SUM(B5:B12)</f>
        <v>11641862.833333334</v>
      </c>
      <c r="C13" s="194">
        <f t="shared" ref="C13:N13" si="0">SUM(C5:C12)</f>
        <v>11494023.142857142</v>
      </c>
      <c r="D13" s="194">
        <f t="shared" si="0"/>
        <v>13038848</v>
      </c>
      <c r="E13" s="194">
        <f t="shared" si="0"/>
        <v>20227302</v>
      </c>
      <c r="F13" s="194">
        <f t="shared" si="0"/>
        <v>14562733</v>
      </c>
      <c r="G13" s="194">
        <f t="shared" si="0"/>
        <v>33028744</v>
      </c>
      <c r="H13" s="194">
        <f t="shared" si="0"/>
        <v>6922494.25</v>
      </c>
      <c r="I13" s="194">
        <f t="shared" si="0"/>
        <v>11427830</v>
      </c>
      <c r="J13" s="194">
        <f t="shared" si="0"/>
        <v>20981809</v>
      </c>
      <c r="K13" s="194">
        <f t="shared" si="0"/>
        <v>8442070</v>
      </c>
      <c r="L13" s="194">
        <f t="shared" si="0"/>
        <v>8125454.7999999989</v>
      </c>
      <c r="M13" s="194">
        <f t="shared" si="0"/>
        <v>13552440</v>
      </c>
      <c r="N13" s="194">
        <f t="shared" si="0"/>
        <v>2578426</v>
      </c>
    </row>
    <row r="14" spans="1:14" x14ac:dyDescent="0.3">
      <c r="A14" s="22" t="s">
        <v>64</v>
      </c>
      <c r="B14" s="199">
        <v>1454999.5</v>
      </c>
      <c r="C14" s="199">
        <v>1571915.2857142857</v>
      </c>
      <c r="D14" s="199">
        <v>2046126</v>
      </c>
      <c r="E14" s="199">
        <v>77353</v>
      </c>
      <c r="F14" s="199">
        <v>411655.66666666669</v>
      </c>
      <c r="G14" s="199">
        <v>1198879</v>
      </c>
      <c r="H14" s="199">
        <v>2582361.5</v>
      </c>
      <c r="I14" s="199">
        <v>1319904</v>
      </c>
      <c r="J14" s="199">
        <v>2356484</v>
      </c>
      <c r="K14" s="199">
        <v>1392240</v>
      </c>
      <c r="L14" s="199">
        <v>3284275.8</v>
      </c>
      <c r="M14" s="199">
        <v>2100974</v>
      </c>
      <c r="N14" s="203">
        <v>367928</v>
      </c>
    </row>
    <row r="15" spans="1:14" x14ac:dyDescent="0.3">
      <c r="A15" s="8" t="s">
        <v>65</v>
      </c>
      <c r="B15" s="199">
        <v>985912.66666666663</v>
      </c>
      <c r="C15" s="199">
        <v>983174.14285714284</v>
      </c>
      <c r="D15" s="199">
        <v>878206</v>
      </c>
      <c r="E15" s="199">
        <v>1705683</v>
      </c>
      <c r="F15" s="199">
        <v>968434</v>
      </c>
      <c r="G15" s="199">
        <v>1526611.5</v>
      </c>
      <c r="H15" s="199">
        <v>1816135.5</v>
      </c>
      <c r="I15" s="199">
        <v>2741712</v>
      </c>
      <c r="J15" s="199">
        <v>0</v>
      </c>
      <c r="K15" s="199">
        <v>912684</v>
      </c>
      <c r="L15" s="199">
        <v>1642608</v>
      </c>
      <c r="M15" s="199">
        <v>1880675</v>
      </c>
      <c r="N15" s="203">
        <v>609085</v>
      </c>
    </row>
    <row r="16" spans="1:14" ht="15" thickBot="1" x14ac:dyDescent="0.35">
      <c r="A16" s="21" t="s">
        <v>94</v>
      </c>
      <c r="B16" s="199">
        <v>0</v>
      </c>
      <c r="C16" s="199">
        <v>260027.85714285713</v>
      </c>
      <c r="D16" s="199">
        <v>0</v>
      </c>
      <c r="E16" s="199">
        <v>0</v>
      </c>
      <c r="F16" s="199">
        <v>140346.66666666666</v>
      </c>
      <c r="G16" s="199">
        <v>217265</v>
      </c>
      <c r="H16" s="199">
        <v>208607</v>
      </c>
      <c r="I16" s="199">
        <v>670213</v>
      </c>
      <c r="J16" s="199">
        <v>0</v>
      </c>
      <c r="K16" s="199">
        <v>0</v>
      </c>
      <c r="L16" s="199">
        <v>0</v>
      </c>
      <c r="M16" s="199">
        <v>1399075</v>
      </c>
      <c r="N16" s="203">
        <v>11808</v>
      </c>
    </row>
    <row r="17" spans="1:14" s="37" customFormat="1" ht="15" thickBot="1" x14ac:dyDescent="0.35">
      <c r="A17" s="74" t="s">
        <v>79</v>
      </c>
      <c r="B17" s="194">
        <f>SUM(B14:B16)</f>
        <v>2440912.1666666665</v>
      </c>
      <c r="C17" s="194">
        <f t="shared" ref="C17:N17" si="1">SUM(C14:C16)</f>
        <v>2815117.2857142859</v>
      </c>
      <c r="D17" s="194">
        <f t="shared" si="1"/>
        <v>2924332</v>
      </c>
      <c r="E17" s="194">
        <f t="shared" si="1"/>
        <v>1783036</v>
      </c>
      <c r="F17" s="194">
        <f t="shared" si="1"/>
        <v>1520436.3333333335</v>
      </c>
      <c r="G17" s="194">
        <f t="shared" si="1"/>
        <v>2942755.5</v>
      </c>
      <c r="H17" s="194">
        <f t="shared" si="1"/>
        <v>4607104</v>
      </c>
      <c r="I17" s="194">
        <f t="shared" si="1"/>
        <v>4731829</v>
      </c>
      <c r="J17" s="194">
        <f t="shared" si="1"/>
        <v>2356484</v>
      </c>
      <c r="K17" s="194">
        <f t="shared" si="1"/>
        <v>2304924</v>
      </c>
      <c r="L17" s="194">
        <f t="shared" si="1"/>
        <v>4926883.8</v>
      </c>
      <c r="M17" s="194">
        <f t="shared" si="1"/>
        <v>5380724</v>
      </c>
      <c r="N17" s="194">
        <f t="shared" si="1"/>
        <v>988821</v>
      </c>
    </row>
    <row r="18" spans="1:14" s="37" customFormat="1" ht="15" thickBot="1" x14ac:dyDescent="0.35">
      <c r="A18" s="76" t="s">
        <v>54</v>
      </c>
      <c r="B18" s="200">
        <f>+B13+B17</f>
        <v>14082775</v>
      </c>
      <c r="C18" s="200">
        <f t="shared" ref="C18:N18" si="2">+C13+C17</f>
        <v>14309140.428571427</v>
      </c>
      <c r="D18" s="200">
        <f t="shared" si="2"/>
        <v>15963180</v>
      </c>
      <c r="E18" s="200">
        <f t="shared" si="2"/>
        <v>22010338</v>
      </c>
      <c r="F18" s="200">
        <f t="shared" si="2"/>
        <v>16083169.333333334</v>
      </c>
      <c r="G18" s="200">
        <f t="shared" si="2"/>
        <v>35971499.5</v>
      </c>
      <c r="H18" s="200">
        <f t="shared" si="2"/>
        <v>11529598.25</v>
      </c>
      <c r="I18" s="200">
        <f t="shared" si="2"/>
        <v>16159659</v>
      </c>
      <c r="J18" s="200">
        <f t="shared" si="2"/>
        <v>23338293</v>
      </c>
      <c r="K18" s="200">
        <f t="shared" si="2"/>
        <v>10746994</v>
      </c>
      <c r="L18" s="200">
        <f t="shared" si="2"/>
        <v>13052338.599999998</v>
      </c>
      <c r="M18" s="200">
        <f t="shared" si="2"/>
        <v>18933164</v>
      </c>
      <c r="N18" s="200">
        <f t="shared" si="2"/>
        <v>3567247</v>
      </c>
    </row>
    <row r="19" spans="1:14" x14ac:dyDescent="0.3">
      <c r="A19" s="22" t="s">
        <v>1</v>
      </c>
      <c r="B19" s="199">
        <v>7751</v>
      </c>
      <c r="C19" s="199">
        <v>7404</v>
      </c>
      <c r="D19" s="199">
        <v>6</v>
      </c>
      <c r="E19" s="199">
        <v>0</v>
      </c>
      <c r="F19" s="199">
        <v>7221</v>
      </c>
      <c r="G19" s="199">
        <v>4652</v>
      </c>
      <c r="H19" s="199">
        <v>6026</v>
      </c>
      <c r="I19" s="199">
        <v>2915</v>
      </c>
      <c r="J19" s="199">
        <v>1648</v>
      </c>
      <c r="K19" s="199">
        <v>84</v>
      </c>
      <c r="L19" s="199">
        <v>1692</v>
      </c>
      <c r="M19" s="199">
        <v>629</v>
      </c>
      <c r="N19" s="203">
        <v>6</v>
      </c>
    </row>
    <row r="20" spans="1:14" x14ac:dyDescent="0.3">
      <c r="A20" s="8" t="s">
        <v>2</v>
      </c>
      <c r="B20" s="199">
        <v>3033</v>
      </c>
      <c r="C20" s="199">
        <v>2740</v>
      </c>
      <c r="D20" s="199">
        <v>3</v>
      </c>
      <c r="E20" s="199">
        <v>0</v>
      </c>
      <c r="F20" s="199">
        <v>605</v>
      </c>
      <c r="G20" s="199">
        <v>440</v>
      </c>
      <c r="H20" s="199">
        <v>1937</v>
      </c>
      <c r="I20" s="199">
        <v>805</v>
      </c>
      <c r="J20" s="199">
        <v>274</v>
      </c>
      <c r="K20" s="199">
        <v>90</v>
      </c>
      <c r="L20" s="199">
        <v>1023</v>
      </c>
      <c r="M20" s="199">
        <v>106</v>
      </c>
      <c r="N20" s="203">
        <v>26</v>
      </c>
    </row>
    <row r="21" spans="1:14" ht="15" thickBot="1" x14ac:dyDescent="0.35">
      <c r="A21" s="23" t="s">
        <v>53</v>
      </c>
      <c r="B21" s="204">
        <v>9</v>
      </c>
      <c r="C21" s="204">
        <v>47</v>
      </c>
      <c r="D21" s="204">
        <v>0</v>
      </c>
      <c r="E21" s="204">
        <v>0</v>
      </c>
      <c r="F21" s="204">
        <v>32</v>
      </c>
      <c r="G21" s="204">
        <v>18</v>
      </c>
      <c r="H21" s="204">
        <v>4</v>
      </c>
      <c r="I21" s="204">
        <v>5</v>
      </c>
      <c r="J21" s="204">
        <v>1</v>
      </c>
      <c r="K21" s="204">
        <v>2</v>
      </c>
      <c r="L21" s="204">
        <v>2</v>
      </c>
      <c r="M21" s="204">
        <v>5</v>
      </c>
      <c r="N21" s="205">
        <v>2</v>
      </c>
    </row>
    <row r="22" spans="1:14" ht="15" thickBot="1" x14ac:dyDescent="0.35"/>
    <row r="23" spans="1:14" ht="15" thickBot="1" x14ac:dyDescent="0.35">
      <c r="A23" s="333" t="s">
        <v>85</v>
      </c>
      <c r="B23" s="334"/>
      <c r="C23" s="334"/>
      <c r="D23" s="334"/>
      <c r="E23" s="334"/>
      <c r="F23" s="334"/>
      <c r="G23" s="334"/>
      <c r="H23" s="334"/>
      <c r="I23" s="334"/>
      <c r="J23" s="334"/>
      <c r="K23" s="334"/>
      <c r="L23" s="334"/>
      <c r="M23" s="334"/>
      <c r="N23" s="335"/>
    </row>
    <row r="24" spans="1:14" x14ac:dyDescent="0.3">
      <c r="A24" s="20" t="s">
        <v>55</v>
      </c>
      <c r="B24" s="39">
        <f>+B5/B$18</f>
        <v>9.9952388644993617E-2</v>
      </c>
      <c r="C24" s="39">
        <f t="shared" ref="C24:N24" si="3">+C5/C$18</f>
        <v>0.15016575369212307</v>
      </c>
      <c r="D24" s="39">
        <f t="shared" si="3"/>
        <v>6.281730833079624E-2</v>
      </c>
      <c r="E24" s="39">
        <f t="shared" si="3"/>
        <v>5.6409628966170348E-2</v>
      </c>
      <c r="F24" s="39">
        <f t="shared" si="3"/>
        <v>0.11213807610224751</v>
      </c>
      <c r="G24" s="39">
        <f t="shared" si="3"/>
        <v>0.16985405348475952</v>
      </c>
      <c r="H24" s="39">
        <f t="shared" si="3"/>
        <v>8.6618022444971146E-2</v>
      </c>
      <c r="I24" s="39">
        <f t="shared" si="3"/>
        <v>0.1804642659848206</v>
      </c>
      <c r="J24" s="39">
        <f t="shared" si="3"/>
        <v>0.11644673412918417</v>
      </c>
      <c r="K24" s="39">
        <f t="shared" si="3"/>
        <v>5.7440620139920053E-2</v>
      </c>
      <c r="L24" s="39">
        <f t="shared" si="3"/>
        <v>6.2765365280977328E-2</v>
      </c>
      <c r="M24" s="39">
        <f t="shared" si="3"/>
        <v>6.8163039204646406E-2</v>
      </c>
      <c r="N24" s="39">
        <f t="shared" si="3"/>
        <v>1.4880102218881955E-2</v>
      </c>
    </row>
    <row r="25" spans="1:14" x14ac:dyDescent="0.3">
      <c r="A25" s="30" t="s">
        <v>57</v>
      </c>
      <c r="B25" s="28">
        <f t="shared" ref="B25" si="4">+B6/B$18</f>
        <v>1.8718020181865199E-3</v>
      </c>
      <c r="C25" s="28">
        <f t="shared" ref="C25:N25" si="5">+C6/C$18</f>
        <v>2.0643647926820163E-3</v>
      </c>
      <c r="D25" s="28">
        <f t="shared" si="5"/>
        <v>1.7700107372090022E-3</v>
      </c>
      <c r="E25" s="28">
        <f t="shared" si="5"/>
        <v>3.363010599837222E-3</v>
      </c>
      <c r="F25" s="28">
        <f t="shared" si="5"/>
        <v>2.496833750097514E-3</v>
      </c>
      <c r="G25" s="28">
        <f t="shared" si="5"/>
        <v>2.0298430984229611E-3</v>
      </c>
      <c r="H25" s="28">
        <f t="shared" si="5"/>
        <v>3.9792583405930905E-3</v>
      </c>
      <c r="I25" s="28">
        <f t="shared" si="5"/>
        <v>2.3645300931164452E-4</v>
      </c>
      <c r="J25" s="28">
        <f t="shared" si="5"/>
        <v>1.6772434899159077E-3</v>
      </c>
      <c r="K25" s="28">
        <f t="shared" si="5"/>
        <v>3.3587717644580427E-2</v>
      </c>
      <c r="L25" s="28">
        <f t="shared" si="5"/>
        <v>8.2468133335125114E-3</v>
      </c>
      <c r="M25" s="28">
        <f t="shared" si="5"/>
        <v>2.592123535189364E-2</v>
      </c>
      <c r="N25" s="28">
        <f t="shared" si="5"/>
        <v>3.3013133096755007E-2</v>
      </c>
    </row>
    <row r="26" spans="1:14" x14ac:dyDescent="0.3">
      <c r="A26" s="30" t="s">
        <v>58</v>
      </c>
      <c r="B26" s="28">
        <f t="shared" ref="B26" si="6">+B7/B$18</f>
        <v>0.11783058854996027</v>
      </c>
      <c r="C26" s="28">
        <f t="shared" ref="C26:N26" si="7">+C7/C$18</f>
        <v>0.13097983533661994</v>
      </c>
      <c r="D26" s="28">
        <f t="shared" si="7"/>
        <v>0.11656844062398594</v>
      </c>
      <c r="E26" s="28">
        <f t="shared" si="7"/>
        <v>0.1087924229059999</v>
      </c>
      <c r="F26" s="28">
        <f t="shared" si="7"/>
        <v>7.9746429745977926E-2</v>
      </c>
      <c r="G26" s="28">
        <f t="shared" si="7"/>
        <v>8.1880531558046393E-2</v>
      </c>
      <c r="H26" s="28">
        <f t="shared" si="7"/>
        <v>0.10678537736559901</v>
      </c>
      <c r="I26" s="28">
        <f t="shared" si="7"/>
        <v>0.15087156232690307</v>
      </c>
      <c r="J26" s="28">
        <f t="shared" si="7"/>
        <v>0.15965820636496422</v>
      </c>
      <c r="K26" s="28">
        <f t="shared" si="7"/>
        <v>6.0121276703048315E-2</v>
      </c>
      <c r="L26" s="28">
        <f t="shared" si="7"/>
        <v>9.4583035104529103E-2</v>
      </c>
      <c r="M26" s="28">
        <f t="shared" si="7"/>
        <v>0.19475017487832461</v>
      </c>
      <c r="N26" s="28">
        <f t="shared" si="7"/>
        <v>0.21497558201044112</v>
      </c>
    </row>
    <row r="27" spans="1:14" x14ac:dyDescent="0.3">
      <c r="A27" s="30" t="s">
        <v>59</v>
      </c>
      <c r="B27" s="28">
        <f t="shared" ref="B27" si="8">+B8/B$18</f>
        <v>9.7248198597222488E-2</v>
      </c>
      <c r="C27" s="28">
        <f t="shared" ref="C27:N27" si="9">+C8/C$18</f>
        <v>7.1456802990751675E-2</v>
      </c>
      <c r="D27" s="28">
        <f t="shared" si="9"/>
        <v>0.1286728584154285</v>
      </c>
      <c r="E27" s="28">
        <f t="shared" si="9"/>
        <v>4.6228186046029823E-2</v>
      </c>
      <c r="F27" s="28">
        <f t="shared" si="9"/>
        <v>8.9273718604550328E-2</v>
      </c>
      <c r="G27" s="28">
        <f t="shared" si="9"/>
        <v>9.3555093526195648E-2</v>
      </c>
      <c r="H27" s="28">
        <f t="shared" si="9"/>
        <v>4.3156577463572939E-2</v>
      </c>
      <c r="I27" s="28">
        <f t="shared" si="9"/>
        <v>2.0917520598671049E-3</v>
      </c>
      <c r="J27" s="28">
        <f t="shared" si="9"/>
        <v>0.10166651862670505</v>
      </c>
      <c r="K27" s="28">
        <f t="shared" si="9"/>
        <v>0.21657479291418605</v>
      </c>
      <c r="L27" s="28">
        <f t="shared" si="9"/>
        <v>7.8227973644508439E-2</v>
      </c>
      <c r="M27" s="28">
        <f t="shared" si="9"/>
        <v>9.2026351221591914E-3</v>
      </c>
      <c r="N27" s="28">
        <f t="shared" si="9"/>
        <v>0.10006960549689999</v>
      </c>
    </row>
    <row r="28" spans="1:14" x14ac:dyDescent="0.3">
      <c r="A28" s="30" t="s">
        <v>60</v>
      </c>
      <c r="B28" s="28">
        <f t="shared" ref="B28" si="10">+B9/B$18</f>
        <v>2.5453588988439187E-2</v>
      </c>
      <c r="C28" s="28">
        <f t="shared" ref="C28:N28" si="11">+C9/C$18</f>
        <v>2.6716579351681737E-2</v>
      </c>
      <c r="D28" s="28">
        <f t="shared" si="11"/>
        <v>1.8925677715843584E-2</v>
      </c>
      <c r="E28" s="28">
        <f t="shared" si="11"/>
        <v>2.4892620912954629E-2</v>
      </c>
      <c r="F28" s="28">
        <f t="shared" si="11"/>
        <v>3.7647492695676812E-2</v>
      </c>
      <c r="G28" s="28">
        <f t="shared" si="11"/>
        <v>4.9556107606801326E-2</v>
      </c>
      <c r="H28" s="28">
        <f t="shared" si="11"/>
        <v>4.2284257389454141E-2</v>
      </c>
      <c r="I28" s="28">
        <f t="shared" si="11"/>
        <v>4.9083090181544053E-2</v>
      </c>
      <c r="J28" s="28">
        <f t="shared" si="11"/>
        <v>7.2717014907645552E-2</v>
      </c>
      <c r="K28" s="28">
        <f t="shared" si="11"/>
        <v>5.0255820371724408E-2</v>
      </c>
      <c r="L28" s="28">
        <f t="shared" si="11"/>
        <v>2.3627750509016068E-2</v>
      </c>
      <c r="M28" s="28">
        <f t="shared" si="11"/>
        <v>9.9444023196545491E-3</v>
      </c>
      <c r="N28" s="28">
        <f t="shared" si="11"/>
        <v>0.13863519963714316</v>
      </c>
    </row>
    <row r="29" spans="1:14" x14ac:dyDescent="0.3">
      <c r="A29" s="30" t="s">
        <v>61</v>
      </c>
      <c r="B29" s="28">
        <f t="shared" ref="B29" si="12">+B10/B$18</f>
        <v>0.36679916896113635</v>
      </c>
      <c r="C29" s="28">
        <f t="shared" ref="C29:N29" si="13">+C10/C$18</f>
        <v>0.3413142526490785</v>
      </c>
      <c r="D29" s="28">
        <f t="shared" si="13"/>
        <v>0.39126408397324342</v>
      </c>
      <c r="E29" s="28">
        <f t="shared" si="13"/>
        <v>0.51484120779971665</v>
      </c>
      <c r="F29" s="28">
        <f t="shared" si="13"/>
        <v>0.50851909204960188</v>
      </c>
      <c r="G29" s="28">
        <f t="shared" si="13"/>
        <v>0.45080290578378585</v>
      </c>
      <c r="H29" s="28">
        <f t="shared" si="13"/>
        <v>0.25919077449207739</v>
      </c>
      <c r="I29" s="28">
        <f t="shared" si="13"/>
        <v>0.32321721640289564</v>
      </c>
      <c r="J29" s="28">
        <f t="shared" si="13"/>
        <v>0.36697234026498854</v>
      </c>
      <c r="K29" s="28">
        <f t="shared" si="13"/>
        <v>0.27098638000542291</v>
      </c>
      <c r="L29" s="28">
        <f t="shared" si="13"/>
        <v>0.27886818688568199</v>
      </c>
      <c r="M29" s="28">
        <f t="shared" si="13"/>
        <v>0.31153377216824402</v>
      </c>
      <c r="N29" s="28">
        <f t="shared" si="13"/>
        <v>0.22123194721307496</v>
      </c>
    </row>
    <row r="30" spans="1:14" x14ac:dyDescent="0.3">
      <c r="A30" s="30" t="s">
        <v>62</v>
      </c>
      <c r="B30" s="28">
        <f t="shared" ref="B30" si="14">+B11/B$18</f>
        <v>0</v>
      </c>
      <c r="C30" s="28">
        <f t="shared" ref="C30:N30" si="15">+C11/C$18</f>
        <v>1.1082167129875416E-2</v>
      </c>
      <c r="D30" s="28">
        <f t="shared" si="15"/>
        <v>0</v>
      </c>
      <c r="E30" s="28">
        <f t="shared" si="15"/>
        <v>1.5106810263431665E-2</v>
      </c>
      <c r="F30" s="28">
        <f t="shared" si="15"/>
        <v>2.5633774338175631E-2</v>
      </c>
      <c r="G30" s="28">
        <f t="shared" si="15"/>
        <v>3.9690686233416539E-2</v>
      </c>
      <c r="H30" s="28">
        <f t="shared" si="15"/>
        <v>1.3001276952559903E-2</v>
      </c>
      <c r="I30" s="28">
        <f t="shared" si="15"/>
        <v>1.2182806580262615E-3</v>
      </c>
      <c r="J30" s="28">
        <f t="shared" si="15"/>
        <v>4.4625800181701376E-2</v>
      </c>
      <c r="K30" s="28">
        <f t="shared" si="15"/>
        <v>9.6561885118759724E-2</v>
      </c>
      <c r="L30" s="28">
        <f t="shared" si="15"/>
        <v>2.1077433587265354E-2</v>
      </c>
      <c r="M30" s="28">
        <f t="shared" si="15"/>
        <v>4.3644105126855709E-2</v>
      </c>
      <c r="N30" s="28">
        <f t="shared" si="15"/>
        <v>0</v>
      </c>
    </row>
    <row r="31" spans="1:14" ht="15" thickBot="1" x14ac:dyDescent="0.35">
      <c r="A31" s="40" t="s">
        <v>63</v>
      </c>
      <c r="B31" s="50">
        <f t="shared" ref="B31" si="16">+B12/B$18</f>
        <v>0.11751818563221146</v>
      </c>
      <c r="C31" s="50">
        <f t="shared" ref="C31:N31" si="17">+C12/C$18</f>
        <v>6.9484646991324228E-2</v>
      </c>
      <c r="D31" s="50">
        <f t="shared" si="17"/>
        <v>9.6789298874033869E-2</v>
      </c>
      <c r="E31" s="50">
        <f t="shared" si="17"/>
        <v>0.14935708847360726</v>
      </c>
      <c r="F31" s="50">
        <f t="shared" si="17"/>
        <v>5.0008717187333802E-2</v>
      </c>
      <c r="G31" s="50">
        <f t="shared" si="17"/>
        <v>3.0822804592841618E-2</v>
      </c>
      <c r="H31" s="50">
        <f t="shared" si="17"/>
        <v>4.5395163703991159E-2</v>
      </c>
      <c r="I31" s="50">
        <f t="shared" si="17"/>
        <v>0</v>
      </c>
      <c r="J31" s="50">
        <f t="shared" si="17"/>
        <v>3.5265432651822477E-2</v>
      </c>
      <c r="K31" s="50">
        <f t="shared" si="17"/>
        <v>0</v>
      </c>
      <c r="L31" s="50">
        <f t="shared" si="17"/>
        <v>5.5132097170694006E-2</v>
      </c>
      <c r="M31" s="50">
        <f t="shared" si="17"/>
        <v>5.2644925063766418E-2</v>
      </c>
      <c r="N31" s="50">
        <f t="shared" si="17"/>
        <v>0</v>
      </c>
    </row>
    <row r="32" spans="1:14" ht="15" thickBot="1" x14ac:dyDescent="0.35">
      <c r="A32" s="74" t="s">
        <v>75</v>
      </c>
      <c r="B32" s="79">
        <f t="shared" ref="B32:N37" si="18">+B13/B$18</f>
        <v>0.8266739213921499</v>
      </c>
      <c r="C32" s="79">
        <f t="shared" si="18"/>
        <v>0.80326440293413648</v>
      </c>
      <c r="D32" s="79">
        <f t="shared" si="18"/>
        <v>0.8168076786705406</v>
      </c>
      <c r="E32" s="79">
        <f t="shared" si="18"/>
        <v>0.91899097596774748</v>
      </c>
      <c r="F32" s="79">
        <f t="shared" si="18"/>
        <v>0.90546413447366136</v>
      </c>
      <c r="G32" s="79">
        <f t="shared" si="18"/>
        <v>0.91819202588426985</v>
      </c>
      <c r="H32" s="79">
        <f t="shared" si="18"/>
        <v>0.60041070815281872</v>
      </c>
      <c r="I32" s="79">
        <f t="shared" si="18"/>
        <v>0.70718262062336834</v>
      </c>
      <c r="J32" s="79">
        <f t="shared" si="18"/>
        <v>0.89902929061692727</v>
      </c>
      <c r="K32" s="79">
        <f t="shared" si="18"/>
        <v>0.78552849289764193</v>
      </c>
      <c r="L32" s="79">
        <f t="shared" si="18"/>
        <v>0.62252865551618464</v>
      </c>
      <c r="M32" s="79">
        <f t="shared" si="18"/>
        <v>0.71580428923554462</v>
      </c>
      <c r="N32" s="79">
        <f t="shared" si="18"/>
        <v>0.7228055696731962</v>
      </c>
    </row>
    <row r="33" spans="1:14" x14ac:dyDescent="0.3">
      <c r="A33" s="20" t="s">
        <v>64</v>
      </c>
      <c r="B33" s="39">
        <f t="shared" si="18"/>
        <v>0.10331766999046708</v>
      </c>
      <c r="C33" s="39">
        <f t="shared" si="18"/>
        <v>0.10985392823286591</v>
      </c>
      <c r="D33" s="39">
        <f t="shared" si="18"/>
        <v>0.1281778442641128</v>
      </c>
      <c r="E33" s="39">
        <f t="shared" si="18"/>
        <v>3.5143940088516587E-3</v>
      </c>
      <c r="F33" s="39">
        <f t="shared" si="18"/>
        <v>2.5595431978290846E-2</v>
      </c>
      <c r="G33" s="39">
        <f t="shared" si="18"/>
        <v>3.3328580033201008E-2</v>
      </c>
      <c r="H33" s="39">
        <f t="shared" si="18"/>
        <v>0.22397671141750319</v>
      </c>
      <c r="I33" s="39">
        <f t="shared" si="18"/>
        <v>8.1678951269949451E-2</v>
      </c>
      <c r="J33" s="39">
        <f t="shared" si="18"/>
        <v>0.1009707093830727</v>
      </c>
      <c r="K33" s="39">
        <f t="shared" si="18"/>
        <v>0.12954692260924311</v>
      </c>
      <c r="L33" s="39">
        <f t="shared" si="18"/>
        <v>0.25162355196638864</v>
      </c>
      <c r="M33" s="39">
        <f t="shared" si="18"/>
        <v>0.11096792907936572</v>
      </c>
      <c r="N33" s="39">
        <f t="shared" si="18"/>
        <v>0.10314060114144044</v>
      </c>
    </row>
    <row r="34" spans="1:14" x14ac:dyDescent="0.3">
      <c r="A34" s="30" t="s">
        <v>65</v>
      </c>
      <c r="B34" s="28">
        <f t="shared" si="18"/>
        <v>7.0008408617383056E-2</v>
      </c>
      <c r="C34" s="28">
        <f t="shared" si="18"/>
        <v>6.8709518070981662E-2</v>
      </c>
      <c r="D34" s="28">
        <f t="shared" si="18"/>
        <v>5.501447706534663E-2</v>
      </c>
      <c r="E34" s="28">
        <f t="shared" si="18"/>
        <v>7.7494630023400818E-2</v>
      </c>
      <c r="F34" s="28">
        <f t="shared" si="18"/>
        <v>6.0214126950268586E-2</v>
      </c>
      <c r="G34" s="28">
        <f t="shared" si="18"/>
        <v>4.2439473505962687E-2</v>
      </c>
      <c r="H34" s="28">
        <f t="shared" si="18"/>
        <v>0.15751940879639931</v>
      </c>
      <c r="I34" s="28">
        <f t="shared" si="18"/>
        <v>0.16966397620147802</v>
      </c>
      <c r="J34" s="28">
        <f t="shared" si="18"/>
        <v>0</v>
      </c>
      <c r="K34" s="28">
        <f t="shared" si="18"/>
        <v>8.4924584493115005E-2</v>
      </c>
      <c r="L34" s="28">
        <f t="shared" si="18"/>
        <v>0.12584779251742675</v>
      </c>
      <c r="M34" s="28">
        <f t="shared" si="18"/>
        <v>9.9332314450981354E-2</v>
      </c>
      <c r="N34" s="28">
        <f t="shared" si="18"/>
        <v>0.17074371356959583</v>
      </c>
    </row>
    <row r="35" spans="1:14" ht="15" thickBot="1" x14ac:dyDescent="0.35">
      <c r="A35" s="40" t="s">
        <v>66</v>
      </c>
      <c r="B35" s="50">
        <f t="shared" si="18"/>
        <v>0</v>
      </c>
      <c r="C35" s="50">
        <f t="shared" si="18"/>
        <v>1.8172150762015924E-2</v>
      </c>
      <c r="D35" s="50">
        <f t="shared" si="18"/>
        <v>0</v>
      </c>
      <c r="E35" s="50">
        <f t="shared" si="18"/>
        <v>0</v>
      </c>
      <c r="F35" s="50">
        <f t="shared" si="18"/>
        <v>8.7263065977791938E-3</v>
      </c>
      <c r="G35" s="50">
        <f t="shared" si="18"/>
        <v>6.0399205765664567E-3</v>
      </c>
      <c r="H35" s="50">
        <f t="shared" si="18"/>
        <v>1.8093171633278723E-2</v>
      </c>
      <c r="I35" s="50">
        <f t="shared" si="18"/>
        <v>4.1474451905204185E-2</v>
      </c>
      <c r="J35" s="50">
        <f t="shared" si="18"/>
        <v>0</v>
      </c>
      <c r="K35" s="50">
        <f t="shared" si="18"/>
        <v>0</v>
      </c>
      <c r="L35" s="50">
        <f t="shared" si="18"/>
        <v>0</v>
      </c>
      <c r="M35" s="50">
        <f t="shared" si="18"/>
        <v>7.3895467234108364E-2</v>
      </c>
      <c r="N35" s="50">
        <f t="shared" si="18"/>
        <v>3.3101156157675652E-3</v>
      </c>
    </row>
    <row r="36" spans="1:14" x14ac:dyDescent="0.3">
      <c r="A36" s="81" t="s">
        <v>79</v>
      </c>
      <c r="B36" s="82">
        <f t="shared" si="18"/>
        <v>0.17332607860785013</v>
      </c>
      <c r="C36" s="82">
        <f t="shared" si="18"/>
        <v>0.19673559706586352</v>
      </c>
      <c r="D36" s="82">
        <f t="shared" si="18"/>
        <v>0.18319232132945942</v>
      </c>
      <c r="E36" s="82">
        <f t="shared" si="18"/>
        <v>8.1009024032252477E-2</v>
      </c>
      <c r="F36" s="82">
        <f t="shared" si="18"/>
        <v>9.4535865526338636E-2</v>
      </c>
      <c r="G36" s="82">
        <f t="shared" si="18"/>
        <v>8.1807974115730153E-2</v>
      </c>
      <c r="H36" s="82">
        <f t="shared" si="18"/>
        <v>0.39958929184718123</v>
      </c>
      <c r="I36" s="82">
        <f t="shared" si="18"/>
        <v>0.29281737937663166</v>
      </c>
      <c r="J36" s="82">
        <f t="shared" si="18"/>
        <v>0.1009707093830727</v>
      </c>
      <c r="K36" s="82">
        <f t="shared" si="18"/>
        <v>0.2144715071023581</v>
      </c>
      <c r="L36" s="82">
        <f t="shared" si="18"/>
        <v>0.37747134448381536</v>
      </c>
      <c r="M36" s="82">
        <f t="shared" si="18"/>
        <v>0.28419571076445543</v>
      </c>
      <c r="N36" s="82">
        <f t="shared" si="18"/>
        <v>0.27719443032680385</v>
      </c>
    </row>
    <row r="37" spans="1:14" ht="15" thickBot="1" x14ac:dyDescent="0.35">
      <c r="A37" s="83" t="s">
        <v>80</v>
      </c>
      <c r="B37" s="84">
        <f t="shared" si="18"/>
        <v>1</v>
      </c>
      <c r="C37" s="84">
        <f t="shared" si="18"/>
        <v>1</v>
      </c>
      <c r="D37" s="84">
        <f t="shared" si="18"/>
        <v>1</v>
      </c>
      <c r="E37" s="84">
        <f t="shared" si="18"/>
        <v>1</v>
      </c>
      <c r="F37" s="84">
        <f t="shared" si="18"/>
        <v>1</v>
      </c>
      <c r="G37" s="84">
        <f t="shared" si="18"/>
        <v>1</v>
      </c>
      <c r="H37" s="84">
        <f t="shared" si="18"/>
        <v>1</v>
      </c>
      <c r="I37" s="84">
        <f t="shared" si="18"/>
        <v>1</v>
      </c>
      <c r="J37" s="84">
        <f t="shared" si="18"/>
        <v>1</v>
      </c>
      <c r="K37" s="84">
        <f t="shared" si="18"/>
        <v>1</v>
      </c>
      <c r="L37" s="84">
        <f t="shared" si="18"/>
        <v>1</v>
      </c>
      <c r="M37" s="84">
        <f t="shared" si="18"/>
        <v>1</v>
      </c>
      <c r="N37" s="84">
        <f t="shared" si="18"/>
        <v>1</v>
      </c>
    </row>
    <row r="38" spans="1:14" x14ac:dyDescent="0.3">
      <c r="C38" s="4"/>
      <c r="D38" s="4"/>
      <c r="E38" s="4"/>
      <c r="G38" s="31"/>
    </row>
    <row r="39" spans="1:14" ht="28.2" customHeight="1" x14ac:dyDescent="0.3">
      <c r="A39" s="341" t="s">
        <v>324</v>
      </c>
      <c r="B39" s="309"/>
      <c r="C39" s="309"/>
      <c r="D39" s="309"/>
      <c r="E39" s="309"/>
      <c r="F39" s="309"/>
      <c r="G39" s="309"/>
      <c r="H39" s="309"/>
      <c r="I39" s="309"/>
      <c r="J39" s="309"/>
      <c r="K39" s="309"/>
      <c r="L39" s="309"/>
      <c r="M39" s="309"/>
    </row>
    <row r="40" spans="1:14" ht="13.8" customHeight="1" x14ac:dyDescent="0.3">
      <c r="A40" s="62"/>
      <c r="B40" s="61"/>
      <c r="C40" s="61"/>
      <c r="D40" s="61"/>
      <c r="E40" s="61"/>
      <c r="F40" s="61"/>
      <c r="G40" s="61"/>
      <c r="H40" s="61"/>
      <c r="I40" s="61"/>
      <c r="J40" s="61"/>
      <c r="K40" s="61"/>
      <c r="L40" s="61"/>
      <c r="M40" s="61"/>
    </row>
    <row r="41" spans="1:14" x14ac:dyDescent="0.3">
      <c r="A41" s="4" t="s">
        <v>316</v>
      </c>
      <c r="C41" s="4"/>
      <c r="D41" s="4"/>
      <c r="E41" s="4"/>
      <c r="G41" s="31"/>
    </row>
    <row r="42" spans="1:14" x14ac:dyDescent="0.3">
      <c r="C42" s="4"/>
      <c r="D42" s="4"/>
      <c r="E42" s="4"/>
      <c r="G42" s="31"/>
    </row>
    <row r="43" spans="1:14" x14ac:dyDescent="0.3">
      <c r="A43" s="32" t="s">
        <v>336</v>
      </c>
    </row>
  </sheetData>
  <mergeCells count="4">
    <mergeCell ref="A39:M39"/>
    <mergeCell ref="A23:N23"/>
    <mergeCell ref="A1:N1"/>
    <mergeCell ref="A2:N2"/>
  </mergeCells>
  <hyperlinks>
    <hyperlink ref="A1:K1" location="CONTENIDO!A1" display="EMPRESAS DE TRANSPORTE AÉREO PASAJEROS REGULAR NACIONAL   -  COSTOS DE OPERACIÓN POR TIPO DE AERONAVE   "/>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workbookViewId="0">
      <selection sqref="A1:E1"/>
    </sheetView>
  </sheetViews>
  <sheetFormatPr baseColWidth="10" defaultRowHeight="14.4" x14ac:dyDescent="0.3"/>
  <cols>
    <col min="1" max="1" width="30.6328125" style="4" customWidth="1"/>
    <col min="2" max="2" width="12.7265625" style="4" customWidth="1"/>
    <col min="3" max="5" width="13.6328125" style="4" customWidth="1"/>
    <col min="6" max="16384" width="10.90625" style="4"/>
  </cols>
  <sheetData>
    <row r="1" spans="1:5" x14ac:dyDescent="0.3">
      <c r="A1" s="336" t="s">
        <v>271</v>
      </c>
      <c r="B1" s="337"/>
      <c r="C1" s="337"/>
      <c r="D1" s="337"/>
      <c r="E1" s="342"/>
    </row>
    <row r="2" spans="1:5" ht="15" thickBot="1" x14ac:dyDescent="0.35">
      <c r="A2" s="338" t="s">
        <v>370</v>
      </c>
      <c r="B2" s="339"/>
      <c r="C2" s="339"/>
      <c r="D2" s="339"/>
      <c r="E2" s="343"/>
    </row>
    <row r="3" spans="1:5" ht="15" thickBot="1" x14ac:dyDescent="0.35"/>
    <row r="4" spans="1:5" ht="15" thickBot="1" x14ac:dyDescent="0.35">
      <c r="A4" s="72" t="s">
        <v>0</v>
      </c>
      <c r="B4" s="72" t="s">
        <v>146</v>
      </c>
      <c r="C4" s="72" t="s">
        <v>17</v>
      </c>
      <c r="D4" s="72" t="s">
        <v>15</v>
      </c>
      <c r="E4" s="72" t="s">
        <v>299</v>
      </c>
    </row>
    <row r="5" spans="1:5" x14ac:dyDescent="0.3">
      <c r="A5" s="6" t="s">
        <v>55</v>
      </c>
      <c r="B5" s="146">
        <v>3209437</v>
      </c>
      <c r="C5" s="147">
        <v>2411865</v>
      </c>
      <c r="D5" s="88">
        <v>969631.66666666663</v>
      </c>
      <c r="E5" s="148">
        <v>280683</v>
      </c>
    </row>
    <row r="6" spans="1:5" x14ac:dyDescent="0.3">
      <c r="A6" s="8" t="s">
        <v>270</v>
      </c>
      <c r="B6" s="63"/>
      <c r="C6" s="64"/>
      <c r="D6" s="88"/>
      <c r="E6" s="149"/>
    </row>
    <row r="7" spans="1:5" x14ac:dyDescent="0.3">
      <c r="A7" s="8" t="s">
        <v>91</v>
      </c>
      <c r="B7" s="63">
        <v>65379</v>
      </c>
      <c r="C7" s="64">
        <v>153836</v>
      </c>
      <c r="D7" s="88">
        <v>45786.666666666664</v>
      </c>
      <c r="E7" s="149">
        <v>0</v>
      </c>
    </row>
    <row r="8" spans="1:5" x14ac:dyDescent="0.3">
      <c r="A8" s="8" t="s">
        <v>58</v>
      </c>
      <c r="B8" s="63">
        <v>2670961</v>
      </c>
      <c r="C8" s="64">
        <v>5248106</v>
      </c>
      <c r="D8" s="88">
        <v>1793427.3333333333</v>
      </c>
      <c r="E8" s="149">
        <v>4274492</v>
      </c>
    </row>
    <row r="9" spans="1:5" x14ac:dyDescent="0.3">
      <c r="A9" s="8" t="s">
        <v>59</v>
      </c>
      <c r="B9" s="63">
        <v>2346222</v>
      </c>
      <c r="C9" s="64">
        <v>3158058</v>
      </c>
      <c r="D9" s="88">
        <v>1476495</v>
      </c>
      <c r="E9" s="149">
        <v>586054</v>
      </c>
    </row>
    <row r="10" spans="1:5" x14ac:dyDescent="0.3">
      <c r="A10" s="8" t="s">
        <v>60</v>
      </c>
      <c r="B10" s="63">
        <v>0</v>
      </c>
      <c r="C10" s="86">
        <v>0</v>
      </c>
      <c r="D10" s="88">
        <v>0</v>
      </c>
      <c r="E10" s="149">
        <v>0</v>
      </c>
    </row>
    <row r="11" spans="1:5" x14ac:dyDescent="0.3">
      <c r="A11" s="8" t="s">
        <v>61</v>
      </c>
      <c r="B11" s="63">
        <v>8114064</v>
      </c>
      <c r="C11" s="64">
        <v>17553219</v>
      </c>
      <c r="D11" s="88">
        <v>6318892</v>
      </c>
      <c r="E11" s="149">
        <v>11850549</v>
      </c>
    </row>
    <row r="12" spans="1:5" x14ac:dyDescent="0.3">
      <c r="A12" s="8" t="s">
        <v>62</v>
      </c>
      <c r="B12" s="63">
        <v>0</v>
      </c>
      <c r="C12" s="64">
        <v>2634662</v>
      </c>
      <c r="D12" s="88">
        <v>242056.66666666666</v>
      </c>
      <c r="E12" s="149">
        <v>0</v>
      </c>
    </row>
    <row r="13" spans="1:5" ht="15" thickBot="1" x14ac:dyDescent="0.35">
      <c r="A13" s="21" t="s">
        <v>93</v>
      </c>
      <c r="B13" s="65">
        <v>63612</v>
      </c>
      <c r="C13" s="66">
        <v>0</v>
      </c>
      <c r="D13" s="88">
        <v>7416010</v>
      </c>
      <c r="E13" s="150">
        <v>0</v>
      </c>
    </row>
    <row r="14" spans="1:5" ht="15" thickBot="1" x14ac:dyDescent="0.35">
      <c r="A14" s="74" t="s">
        <v>75</v>
      </c>
      <c r="B14" s="75">
        <f>SUM(B5:B13)</f>
        <v>16469675</v>
      </c>
      <c r="C14" s="75">
        <f>SUM(C5:C13)</f>
        <v>31159746</v>
      </c>
      <c r="D14" s="75">
        <f>SUM(D5:D13)</f>
        <v>18262299.333333332</v>
      </c>
      <c r="E14" s="151">
        <f>SUM(E5:E13)</f>
        <v>16991778</v>
      </c>
    </row>
    <row r="15" spans="1:5" x14ac:dyDescent="0.3">
      <c r="A15" s="22" t="s">
        <v>88</v>
      </c>
      <c r="B15" s="67">
        <v>183200</v>
      </c>
      <c r="C15" s="68">
        <v>1273125</v>
      </c>
      <c r="D15" s="88">
        <v>511577.66666666669</v>
      </c>
      <c r="E15" s="152">
        <v>842621</v>
      </c>
    </row>
    <row r="16" spans="1:5" x14ac:dyDescent="0.3">
      <c r="A16" s="8" t="s">
        <v>65</v>
      </c>
      <c r="B16" s="63">
        <v>0</v>
      </c>
      <c r="C16" s="64">
        <v>3840595</v>
      </c>
      <c r="D16" s="88">
        <v>458077</v>
      </c>
      <c r="E16" s="149">
        <v>18417</v>
      </c>
    </row>
    <row r="17" spans="1:5" ht="15" thickBot="1" x14ac:dyDescent="0.35">
      <c r="A17" s="21" t="s">
        <v>66</v>
      </c>
      <c r="B17" s="65">
        <v>34500</v>
      </c>
      <c r="C17" s="66">
        <v>885883</v>
      </c>
      <c r="D17" s="88">
        <v>24398.333333333332</v>
      </c>
      <c r="E17" s="150">
        <v>275275</v>
      </c>
    </row>
    <row r="18" spans="1:5" ht="15" thickBot="1" x14ac:dyDescent="0.35">
      <c r="A18" s="74" t="s">
        <v>79</v>
      </c>
      <c r="B18" s="75">
        <f>SUM(B15:B17)</f>
        <v>217700</v>
      </c>
      <c r="C18" s="75">
        <f>SUM(C15:C17)</f>
        <v>5999603</v>
      </c>
      <c r="D18" s="75">
        <f>SUM(D15:D17)</f>
        <v>994053.00000000012</v>
      </c>
      <c r="E18" s="151">
        <f>SUM(E15:E17)</f>
        <v>1136313</v>
      </c>
    </row>
    <row r="19" spans="1:5" ht="15" thickBot="1" x14ac:dyDescent="0.35">
      <c r="A19" s="78" t="s">
        <v>54</v>
      </c>
      <c r="B19" s="77">
        <f>+B14+B18</f>
        <v>16687375</v>
      </c>
      <c r="C19" s="77">
        <f t="shared" ref="C19:E19" si="0">+C14+C18</f>
        <v>37159349</v>
      </c>
      <c r="D19" s="77">
        <f t="shared" si="0"/>
        <v>19256352.333333332</v>
      </c>
      <c r="E19" s="77">
        <f t="shared" si="0"/>
        <v>18128091</v>
      </c>
    </row>
    <row r="20" spans="1:5" x14ac:dyDescent="0.3">
      <c r="A20" s="22" t="s">
        <v>1</v>
      </c>
      <c r="B20" s="67">
        <v>536</v>
      </c>
      <c r="C20" s="68">
        <v>383</v>
      </c>
      <c r="D20" s="88">
        <v>12464</v>
      </c>
      <c r="E20" s="152">
        <v>492</v>
      </c>
    </row>
    <row r="21" spans="1:5" x14ac:dyDescent="0.3">
      <c r="A21" s="8" t="s">
        <v>2</v>
      </c>
      <c r="B21" s="63">
        <v>268</v>
      </c>
      <c r="C21" s="64">
        <v>157</v>
      </c>
      <c r="D21" s="88">
        <v>3436</v>
      </c>
      <c r="E21" s="149">
        <v>218</v>
      </c>
    </row>
    <row r="22" spans="1:5" ht="15" thickBot="1" x14ac:dyDescent="0.35">
      <c r="A22" s="23" t="s">
        <v>53</v>
      </c>
      <c r="B22" s="153">
        <v>1</v>
      </c>
      <c r="C22" s="154">
        <v>14</v>
      </c>
      <c r="D22" s="88">
        <v>11</v>
      </c>
      <c r="E22" s="155">
        <v>7</v>
      </c>
    </row>
    <row r="23" spans="1:5" ht="15" thickBot="1" x14ac:dyDescent="0.35"/>
    <row r="24" spans="1:5" ht="15" thickBot="1" x14ac:dyDescent="0.35">
      <c r="A24" s="333" t="s">
        <v>85</v>
      </c>
      <c r="B24" s="334"/>
      <c r="C24" s="334"/>
      <c r="D24" s="334"/>
      <c r="E24" s="335"/>
    </row>
    <row r="25" spans="1:5" x14ac:dyDescent="0.3">
      <c r="A25" s="20" t="s">
        <v>55</v>
      </c>
      <c r="B25" s="39">
        <f t="shared" ref="B25:C25" si="1">+B5/B$19</f>
        <v>0.19232725338766582</v>
      </c>
      <c r="C25" s="39">
        <f t="shared" si="1"/>
        <v>6.4906007906650895E-2</v>
      </c>
      <c r="D25" s="39">
        <f t="shared" ref="D25" si="2">+D5/D$19</f>
        <v>5.0353859852688962E-2</v>
      </c>
      <c r="E25" s="39">
        <f t="shared" ref="E25" si="3">+E5/E$19</f>
        <v>1.5483318127650617E-2</v>
      </c>
    </row>
    <row r="26" spans="1:5" x14ac:dyDescent="0.3">
      <c r="A26" s="30" t="s">
        <v>56</v>
      </c>
      <c r="B26" s="28">
        <f t="shared" ref="B26:C26" si="4">+B6/B$19</f>
        <v>0</v>
      </c>
      <c r="C26" s="28">
        <f t="shared" si="4"/>
        <v>0</v>
      </c>
      <c r="D26" s="28">
        <f t="shared" ref="D26" si="5">+D6/D$19</f>
        <v>0</v>
      </c>
      <c r="E26" s="28">
        <f t="shared" ref="E26" si="6">+E6/E$19</f>
        <v>0</v>
      </c>
    </row>
    <row r="27" spans="1:5" x14ac:dyDescent="0.3">
      <c r="A27" s="30" t="s">
        <v>57</v>
      </c>
      <c r="B27" s="28">
        <f t="shared" ref="B27:C27" si="7">+B7/B$19</f>
        <v>3.9178720439853485E-3</v>
      </c>
      <c r="C27" s="28">
        <f t="shared" si="7"/>
        <v>4.1399002980380519E-3</v>
      </c>
      <c r="D27" s="28">
        <f t="shared" ref="D27" si="8">+D7/D$19</f>
        <v>2.377743503758422E-3</v>
      </c>
      <c r="E27" s="28">
        <f t="shared" ref="E27" si="9">+E7/E$19</f>
        <v>0</v>
      </c>
    </row>
    <row r="28" spans="1:5" x14ac:dyDescent="0.3">
      <c r="A28" s="30" t="s">
        <v>58</v>
      </c>
      <c r="B28" s="28">
        <f t="shared" ref="B28:C28" si="10">+B8/B$19</f>
        <v>0.16005878695720568</v>
      </c>
      <c r="C28" s="28">
        <f t="shared" si="10"/>
        <v>0.14123245269985757</v>
      </c>
      <c r="D28" s="28">
        <f t="shared" ref="D28" si="11">+D8/D$19</f>
        <v>9.3134322756904267E-2</v>
      </c>
      <c r="E28" s="28">
        <f t="shared" ref="E28" si="12">+E8/E$19</f>
        <v>0.23579382958746181</v>
      </c>
    </row>
    <row r="29" spans="1:5" x14ac:dyDescent="0.3">
      <c r="A29" s="30" t="s">
        <v>59</v>
      </c>
      <c r="B29" s="28">
        <f t="shared" ref="B29:C29" si="13">+B9/B$19</f>
        <v>0.14059862620693789</v>
      </c>
      <c r="C29" s="28">
        <f t="shared" si="13"/>
        <v>8.498690329585698E-2</v>
      </c>
      <c r="D29" s="28">
        <f t="shared" ref="D29" si="14">+D9/D$19</f>
        <v>7.6675736631809654E-2</v>
      </c>
      <c r="E29" s="28">
        <f t="shared" ref="E29" si="15">+E9/E$19</f>
        <v>3.2328500557504927E-2</v>
      </c>
    </row>
    <row r="30" spans="1:5" x14ac:dyDescent="0.3">
      <c r="A30" s="30" t="s">
        <v>60</v>
      </c>
      <c r="B30" s="28">
        <f t="shared" ref="B30:E30" si="16">+B10/B$19</f>
        <v>0</v>
      </c>
      <c r="C30" s="28">
        <f t="shared" si="16"/>
        <v>0</v>
      </c>
      <c r="D30" s="28">
        <f t="shared" ref="D30" si="17">+D10/D$19</f>
        <v>0</v>
      </c>
      <c r="E30" s="28">
        <f t="shared" si="16"/>
        <v>0</v>
      </c>
    </row>
    <row r="31" spans="1:5" x14ac:dyDescent="0.3">
      <c r="A31" s="30" t="s">
        <v>61</v>
      </c>
      <c r="B31" s="28">
        <f t="shared" ref="B31:E31" si="18">+B11/B$19</f>
        <v>0.48623968718866806</v>
      </c>
      <c r="C31" s="28">
        <f t="shared" si="18"/>
        <v>0.47237692457959907</v>
      </c>
      <c r="D31" s="28">
        <f t="shared" ref="D31" si="19">+D11/D$19</f>
        <v>0.32814584458250723</v>
      </c>
      <c r="E31" s="28">
        <f t="shared" si="18"/>
        <v>0.65371191042675147</v>
      </c>
    </row>
    <row r="32" spans="1:5" x14ac:dyDescent="0.3">
      <c r="A32" s="30" t="s">
        <v>62</v>
      </c>
      <c r="B32" s="28">
        <f t="shared" ref="B32:E32" si="20">+B12/B$19</f>
        <v>0</v>
      </c>
      <c r="C32" s="28">
        <f t="shared" si="20"/>
        <v>7.0901726507641455E-2</v>
      </c>
      <c r="D32" s="28">
        <f t="shared" ref="D32" si="21">+D12/D$19</f>
        <v>1.2570224229209765E-2</v>
      </c>
      <c r="E32" s="28">
        <f t="shared" si="20"/>
        <v>0</v>
      </c>
    </row>
    <row r="33" spans="1:6" ht="15" thickBot="1" x14ac:dyDescent="0.35">
      <c r="A33" s="40" t="s">
        <v>63</v>
      </c>
      <c r="B33" s="28">
        <f t="shared" ref="B33:E33" si="22">+B13/B$19</f>
        <v>3.8119836103641227E-3</v>
      </c>
      <c r="C33" s="28">
        <f t="shared" si="22"/>
        <v>0</v>
      </c>
      <c r="D33" s="28">
        <f t="shared" ref="D33" si="23">+D13/D$19</f>
        <v>0.38512018640013462</v>
      </c>
      <c r="E33" s="28">
        <f t="shared" si="22"/>
        <v>0</v>
      </c>
    </row>
    <row r="34" spans="1:6" ht="15" thickBot="1" x14ac:dyDescent="0.35">
      <c r="A34" s="74" t="s">
        <v>75</v>
      </c>
      <c r="B34" s="79">
        <f t="shared" ref="B34:C34" si="24">+B14/B$19</f>
        <v>0.98695420939482692</v>
      </c>
      <c r="C34" s="79">
        <f t="shared" si="24"/>
        <v>0.83854391528764405</v>
      </c>
      <c r="D34" s="79">
        <f t="shared" ref="D34" si="25">+D14/D$19</f>
        <v>0.94837791795701287</v>
      </c>
      <c r="E34" s="79">
        <f t="shared" ref="E34" si="26">+E14/E$19</f>
        <v>0.93731755869936884</v>
      </c>
    </row>
    <row r="35" spans="1:6" x14ac:dyDescent="0.3">
      <c r="A35" s="20" t="s">
        <v>64</v>
      </c>
      <c r="B35" s="39">
        <f>+B15/B$19</f>
        <v>1.0978359388459839E-2</v>
      </c>
      <c r="C35" s="39">
        <f>+C15/C$19</f>
        <v>3.4261229926283152E-2</v>
      </c>
      <c r="D35" s="39">
        <f>+D15/D$19</f>
        <v>2.6566696423658085E-2</v>
      </c>
      <c r="E35" s="39">
        <f t="shared" ref="E35" si="27">+E15/E$19</f>
        <v>4.6481507622617296E-2</v>
      </c>
    </row>
    <row r="36" spans="1:6" x14ac:dyDescent="0.3">
      <c r="A36" s="30" t="s">
        <v>65</v>
      </c>
      <c r="B36" s="28">
        <f t="shared" ref="B36:C36" si="28">+B16/B$19</f>
        <v>0</v>
      </c>
      <c r="C36" s="28">
        <f t="shared" si="28"/>
        <v>0.10335474391653093</v>
      </c>
      <c r="D36" s="28">
        <f t="shared" ref="D36" si="29">+D16/D$19</f>
        <v>2.3788357840080376E-2</v>
      </c>
      <c r="E36" s="28">
        <f t="shared" ref="E36" si="30">+E16/E$19</f>
        <v>1.0159370890183638E-3</v>
      </c>
    </row>
    <row r="37" spans="1:6" ht="15" thickBot="1" x14ac:dyDescent="0.35">
      <c r="A37" s="40" t="s">
        <v>66</v>
      </c>
      <c r="B37" s="50">
        <f t="shared" ref="B37:C37" si="31">+B17/B$19</f>
        <v>2.0674312167132339E-3</v>
      </c>
      <c r="C37" s="50">
        <f t="shared" si="31"/>
        <v>2.3840110869541874E-2</v>
      </c>
      <c r="D37" s="50">
        <f t="shared" ref="D37" si="32">+D17/D$19</f>
        <v>1.267027779248673E-3</v>
      </c>
      <c r="E37" s="50">
        <f t="shared" ref="E37" si="33">+E17/E$19</f>
        <v>1.5184996588995499E-2</v>
      </c>
    </row>
    <row r="38" spans="1:6" x14ac:dyDescent="0.3">
      <c r="A38" s="81" t="s">
        <v>79</v>
      </c>
      <c r="B38" s="82">
        <f t="shared" ref="B38:D39" si="34">+B18/B$19</f>
        <v>1.3045790605173073E-2</v>
      </c>
      <c r="C38" s="82">
        <f t="shared" si="34"/>
        <v>0.16145608471235598</v>
      </c>
      <c r="D38" s="82">
        <f t="shared" si="34"/>
        <v>5.1622082042987141E-2</v>
      </c>
      <c r="E38" s="82">
        <f t="shared" ref="E38" si="35">+E18/E$19</f>
        <v>6.2682441300631164E-2</v>
      </c>
    </row>
    <row r="39" spans="1:6" ht="15" thickBot="1" x14ac:dyDescent="0.35">
      <c r="A39" s="83" t="s">
        <v>80</v>
      </c>
      <c r="B39" s="84">
        <f t="shared" si="34"/>
        <v>1</v>
      </c>
      <c r="C39" s="84">
        <f t="shared" si="34"/>
        <v>1</v>
      </c>
      <c r="D39" s="84">
        <f t="shared" si="34"/>
        <v>1</v>
      </c>
      <c r="E39" s="84">
        <f t="shared" ref="E39" si="36">+E19/E$19</f>
        <v>1</v>
      </c>
    </row>
    <row r="40" spans="1:6" ht="32.4" customHeight="1" x14ac:dyDescent="0.3">
      <c r="A40" s="308" t="s">
        <v>323</v>
      </c>
      <c r="B40" s="308"/>
      <c r="C40" s="308"/>
      <c r="D40" s="43"/>
      <c r="E40" s="43"/>
    </row>
    <row r="41" spans="1:6" ht="19.2" customHeight="1" x14ac:dyDescent="0.3">
      <c r="A41" s="308" t="s">
        <v>315</v>
      </c>
      <c r="B41" s="308"/>
      <c r="C41" s="308"/>
      <c r="D41" s="44"/>
      <c r="E41" s="43"/>
      <c r="F41" s="16"/>
    </row>
    <row r="42" spans="1:6" x14ac:dyDescent="0.3">
      <c r="A42" s="42" t="s">
        <v>337</v>
      </c>
      <c r="B42" s="16"/>
      <c r="C42" s="16"/>
      <c r="D42" s="44"/>
      <c r="E42" s="16"/>
      <c r="F42" s="16"/>
    </row>
    <row r="43" spans="1:6" x14ac:dyDescent="0.3">
      <c r="A43" s="16"/>
      <c r="B43" s="16"/>
      <c r="C43" s="16"/>
      <c r="D43" s="44"/>
      <c r="E43" s="16"/>
      <c r="F43" s="16"/>
    </row>
  </sheetData>
  <sortState ref="A2:AE10">
    <sortCondition ref="A2:A10"/>
  </sortState>
  <mergeCells count="5">
    <mergeCell ref="A41:C41"/>
    <mergeCell ref="A40:C40"/>
    <mergeCell ref="A24:E24"/>
    <mergeCell ref="A1:E1"/>
    <mergeCell ref="A2:E2"/>
  </mergeCells>
  <hyperlinks>
    <hyperlink ref="A1:C1" location="CONTENIDO!A1" display="EMPRESAS DE TRANSPORTE AÉREO- CARGA "/>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workbookViewId="0">
      <selection activeCell="K41" sqref="K41"/>
    </sheetView>
  </sheetViews>
  <sheetFormatPr baseColWidth="10" defaultRowHeight="14.4" x14ac:dyDescent="0.3"/>
  <cols>
    <col min="1" max="1" width="26.26953125" style="33" customWidth="1"/>
    <col min="2" max="3" width="9" style="33" customWidth="1"/>
    <col min="4" max="9" width="10" style="33" customWidth="1"/>
    <col min="10" max="10" width="9" style="33" customWidth="1"/>
    <col min="11" max="16384" width="10.90625" style="4"/>
  </cols>
  <sheetData>
    <row r="1" spans="1:13" ht="15" thickBot="1" x14ac:dyDescent="0.35">
      <c r="A1" s="344" t="s">
        <v>330</v>
      </c>
      <c r="B1" s="345"/>
      <c r="C1" s="345"/>
      <c r="D1" s="345"/>
      <c r="E1" s="345"/>
      <c r="F1" s="345"/>
      <c r="G1" s="345"/>
      <c r="H1" s="345"/>
      <c r="I1" s="345"/>
      <c r="J1" s="345"/>
    </row>
    <row r="2" spans="1:13" ht="15" thickBot="1" x14ac:dyDescent="0.35">
      <c r="A2" s="34"/>
      <c r="B2" s="34"/>
      <c r="C2" s="34"/>
      <c r="D2" s="34"/>
      <c r="E2" s="34"/>
      <c r="F2" s="34"/>
      <c r="G2" s="34"/>
      <c r="H2" s="34"/>
      <c r="I2" s="34"/>
      <c r="J2" s="34"/>
    </row>
    <row r="3" spans="1:13" ht="15" thickBot="1" x14ac:dyDescent="0.35">
      <c r="A3" s="114" t="s">
        <v>0</v>
      </c>
      <c r="B3" s="114" t="s">
        <v>26</v>
      </c>
      <c r="C3" s="114" t="s">
        <v>27</v>
      </c>
      <c r="D3" s="114" t="s">
        <v>22</v>
      </c>
      <c r="E3" s="114" t="s">
        <v>19</v>
      </c>
      <c r="F3" s="114" t="s">
        <v>146</v>
      </c>
      <c r="G3" s="114" t="s">
        <v>10</v>
      </c>
      <c r="H3" s="114" t="s">
        <v>4</v>
      </c>
      <c r="I3" s="114" t="s">
        <v>329</v>
      </c>
      <c r="J3" s="114" t="s">
        <v>28</v>
      </c>
      <c r="L3" s="1"/>
      <c r="M3" s="1"/>
    </row>
    <row r="4" spans="1:13" x14ac:dyDescent="0.3">
      <c r="A4" s="18" t="s">
        <v>55</v>
      </c>
      <c r="B4" s="120">
        <v>1296227</v>
      </c>
      <c r="C4" s="120">
        <v>1993385</v>
      </c>
      <c r="D4" s="120">
        <v>1317537</v>
      </c>
      <c r="E4" s="120">
        <v>1318703</v>
      </c>
      <c r="F4" s="120">
        <v>2026419</v>
      </c>
      <c r="G4" s="120">
        <v>1265912</v>
      </c>
      <c r="H4" s="120">
        <v>688493</v>
      </c>
      <c r="I4" s="120">
        <v>1052018</v>
      </c>
      <c r="J4" s="121">
        <v>467260</v>
      </c>
    </row>
    <row r="5" spans="1:13" x14ac:dyDescent="0.3">
      <c r="A5" s="30" t="s">
        <v>56</v>
      </c>
      <c r="B5" s="122"/>
      <c r="C5" s="122"/>
      <c r="D5" s="122"/>
      <c r="E5" s="122"/>
      <c r="F5" s="122"/>
      <c r="G5" s="122"/>
      <c r="H5" s="122"/>
      <c r="I5" s="122"/>
      <c r="J5" s="123"/>
    </row>
    <row r="6" spans="1:13" x14ac:dyDescent="0.3">
      <c r="A6" s="30" t="s">
        <v>91</v>
      </c>
      <c r="B6" s="122">
        <v>543859</v>
      </c>
      <c r="C6" s="122">
        <v>910671</v>
      </c>
      <c r="D6" s="122">
        <v>91379</v>
      </c>
      <c r="E6" s="122">
        <v>91460</v>
      </c>
      <c r="F6" s="122">
        <v>824986.5</v>
      </c>
      <c r="G6" s="122">
        <v>87798</v>
      </c>
      <c r="H6" s="122">
        <v>61390</v>
      </c>
      <c r="I6" s="122">
        <v>25299</v>
      </c>
      <c r="J6" s="123">
        <v>88977</v>
      </c>
    </row>
    <row r="7" spans="1:13" x14ac:dyDescent="0.3">
      <c r="A7" s="30" t="s">
        <v>58</v>
      </c>
      <c r="B7" s="122">
        <v>181500</v>
      </c>
      <c r="C7" s="122">
        <v>158000</v>
      </c>
      <c r="D7" s="122">
        <v>1281784</v>
      </c>
      <c r="E7" s="122">
        <v>1282918</v>
      </c>
      <c r="F7" s="122">
        <v>904738</v>
      </c>
      <c r="G7" s="122">
        <v>1231560</v>
      </c>
      <c r="H7" s="122">
        <v>1446679</v>
      </c>
      <c r="I7" s="122">
        <v>3837112</v>
      </c>
      <c r="J7" s="123">
        <v>67849.5</v>
      </c>
    </row>
    <row r="8" spans="1:13" x14ac:dyDescent="0.3">
      <c r="A8" s="30" t="s">
        <v>59</v>
      </c>
      <c r="B8" s="122">
        <v>705454.5</v>
      </c>
      <c r="C8" s="122">
        <v>1000000</v>
      </c>
      <c r="D8" s="122">
        <v>752088</v>
      </c>
      <c r="E8" s="122">
        <v>752754</v>
      </c>
      <c r="F8" s="122">
        <v>2369480</v>
      </c>
      <c r="G8" s="122">
        <v>722619</v>
      </c>
      <c r="H8" s="122">
        <v>2757945</v>
      </c>
      <c r="I8" s="122">
        <v>563948</v>
      </c>
      <c r="J8" s="123">
        <v>150170.5</v>
      </c>
    </row>
    <row r="9" spans="1:13" x14ac:dyDescent="0.3">
      <c r="A9" s="30" t="s">
        <v>61</v>
      </c>
      <c r="B9" s="122">
        <v>3008515</v>
      </c>
      <c r="C9" s="122">
        <v>3833100</v>
      </c>
      <c r="D9" s="122">
        <v>10595950</v>
      </c>
      <c r="E9" s="122">
        <v>10605328</v>
      </c>
      <c r="F9" s="122">
        <v>7441914.5</v>
      </c>
      <c r="G9" s="122">
        <v>10180771</v>
      </c>
      <c r="H9" s="122">
        <v>8451293</v>
      </c>
      <c r="I9" s="122">
        <v>7761949</v>
      </c>
      <c r="J9" s="123">
        <v>675387.5</v>
      </c>
    </row>
    <row r="10" spans="1:13" x14ac:dyDescent="0.3">
      <c r="A10" s="30" t="s">
        <v>92</v>
      </c>
      <c r="B10" s="122">
        <v>0</v>
      </c>
      <c r="C10" s="122">
        <v>0</v>
      </c>
      <c r="D10" s="122">
        <v>140748</v>
      </c>
      <c r="E10" s="122">
        <v>140873</v>
      </c>
      <c r="F10" s="122">
        <v>61980.5</v>
      </c>
      <c r="G10" s="122">
        <v>135233</v>
      </c>
      <c r="H10" s="122">
        <v>116117</v>
      </c>
      <c r="I10" s="122">
        <v>0</v>
      </c>
      <c r="J10" s="123">
        <v>8314.5</v>
      </c>
    </row>
    <row r="11" spans="1:13" ht="15" thickBot="1" x14ac:dyDescent="0.35">
      <c r="A11" s="40" t="s">
        <v>63</v>
      </c>
      <c r="B11" s="124">
        <v>1333500</v>
      </c>
      <c r="C11" s="124">
        <v>810000</v>
      </c>
      <c r="D11" s="124">
        <v>244590</v>
      </c>
      <c r="E11" s="124">
        <v>244807</v>
      </c>
      <c r="F11" s="124">
        <v>1572434.5</v>
      </c>
      <c r="G11" s="124">
        <v>235006</v>
      </c>
      <c r="H11" s="124">
        <v>1434509</v>
      </c>
      <c r="I11" s="124">
        <v>7903543</v>
      </c>
      <c r="J11" s="125">
        <v>0</v>
      </c>
    </row>
    <row r="12" spans="1:13" ht="15" thickBot="1" x14ac:dyDescent="0.35">
      <c r="A12" s="115" t="s">
        <v>75</v>
      </c>
      <c r="B12" s="156">
        <f>SUM(B4:B11)</f>
        <v>7069055.5</v>
      </c>
      <c r="C12" s="156">
        <f t="shared" ref="C12:J12" si="0">SUM(C4:C11)</f>
        <v>8705156</v>
      </c>
      <c r="D12" s="156">
        <f t="shared" si="0"/>
        <v>14424076</v>
      </c>
      <c r="E12" s="156">
        <f t="shared" si="0"/>
        <v>14436843</v>
      </c>
      <c r="F12" s="156">
        <f t="shared" si="0"/>
        <v>15201953</v>
      </c>
      <c r="G12" s="156">
        <f t="shared" si="0"/>
        <v>13858899</v>
      </c>
      <c r="H12" s="156">
        <f t="shared" si="0"/>
        <v>14956426</v>
      </c>
      <c r="I12" s="156">
        <f t="shared" si="0"/>
        <v>21143869</v>
      </c>
      <c r="J12" s="157">
        <f t="shared" si="0"/>
        <v>1457959</v>
      </c>
    </row>
    <row r="13" spans="1:13" x14ac:dyDescent="0.3">
      <c r="A13" s="20" t="s">
        <v>64</v>
      </c>
      <c r="B13" s="126">
        <v>571363.5</v>
      </c>
      <c r="C13" s="126">
        <v>272727</v>
      </c>
      <c r="D13" s="126">
        <v>813432</v>
      </c>
      <c r="E13" s="126">
        <v>814152</v>
      </c>
      <c r="F13" s="126">
        <v>4228888.5</v>
      </c>
      <c r="G13" s="126">
        <v>781560</v>
      </c>
      <c r="H13" s="126">
        <v>656053</v>
      </c>
      <c r="I13" s="126">
        <v>1550096</v>
      </c>
      <c r="J13" s="127">
        <v>222347</v>
      </c>
    </row>
    <row r="14" spans="1:13" x14ac:dyDescent="0.3">
      <c r="A14" s="30" t="s">
        <v>89</v>
      </c>
      <c r="B14" s="122">
        <v>42500</v>
      </c>
      <c r="C14" s="122">
        <v>0</v>
      </c>
      <c r="D14" s="122">
        <v>46344</v>
      </c>
      <c r="E14" s="122">
        <v>46385</v>
      </c>
      <c r="F14" s="122">
        <v>159889.5</v>
      </c>
      <c r="G14" s="122">
        <v>44528</v>
      </c>
      <c r="H14" s="122">
        <v>1042498</v>
      </c>
      <c r="I14" s="122">
        <v>265352</v>
      </c>
      <c r="J14" s="123">
        <v>33217</v>
      </c>
    </row>
    <row r="15" spans="1:13" ht="15" thickBot="1" x14ac:dyDescent="0.35">
      <c r="A15" s="40" t="s">
        <v>94</v>
      </c>
      <c r="B15" s="124">
        <v>147500</v>
      </c>
      <c r="C15" s="124">
        <v>100000</v>
      </c>
      <c r="D15" s="124">
        <v>154476</v>
      </c>
      <c r="E15" s="124">
        <v>154612</v>
      </c>
      <c r="F15" s="124">
        <v>1375464.5</v>
      </c>
      <c r="G15" s="124">
        <v>148423</v>
      </c>
      <c r="H15" s="124">
        <v>461062</v>
      </c>
      <c r="I15" s="124">
        <v>24893</v>
      </c>
      <c r="J15" s="125">
        <v>181260.5</v>
      </c>
    </row>
    <row r="16" spans="1:13" ht="15" thickBot="1" x14ac:dyDescent="0.35">
      <c r="A16" s="115" t="s">
        <v>79</v>
      </c>
      <c r="B16" s="156">
        <f>SUM(B13:B15)</f>
        <v>761363.5</v>
      </c>
      <c r="C16" s="156">
        <f t="shared" ref="C16:J16" si="1">SUM(C13:C15)</f>
        <v>372727</v>
      </c>
      <c r="D16" s="156">
        <f t="shared" si="1"/>
        <v>1014252</v>
      </c>
      <c r="E16" s="156">
        <f t="shared" si="1"/>
        <v>1015149</v>
      </c>
      <c r="F16" s="156">
        <f t="shared" si="1"/>
        <v>5764242.5</v>
      </c>
      <c r="G16" s="156">
        <f t="shared" si="1"/>
        <v>974511</v>
      </c>
      <c r="H16" s="156">
        <f t="shared" si="1"/>
        <v>2159613</v>
      </c>
      <c r="I16" s="156">
        <f t="shared" si="1"/>
        <v>1840341</v>
      </c>
      <c r="J16" s="157">
        <f t="shared" si="1"/>
        <v>436824.5</v>
      </c>
    </row>
    <row r="17" spans="1:10" ht="15" thickBot="1" x14ac:dyDescent="0.35">
      <c r="A17" s="119" t="s">
        <v>54</v>
      </c>
      <c r="B17" s="158">
        <f>+B12+B16</f>
        <v>7830419</v>
      </c>
      <c r="C17" s="158">
        <f t="shared" ref="C17:J17" si="2">+C12+C16</f>
        <v>9077883</v>
      </c>
      <c r="D17" s="158">
        <f t="shared" si="2"/>
        <v>15438328</v>
      </c>
      <c r="E17" s="158">
        <f t="shared" si="2"/>
        <v>15451992</v>
      </c>
      <c r="F17" s="158">
        <f t="shared" si="2"/>
        <v>20966195.5</v>
      </c>
      <c r="G17" s="158">
        <f t="shared" si="2"/>
        <v>14833410</v>
      </c>
      <c r="H17" s="158">
        <f t="shared" si="2"/>
        <v>17116039</v>
      </c>
      <c r="I17" s="158">
        <f t="shared" si="2"/>
        <v>22984210</v>
      </c>
      <c r="J17" s="159">
        <f t="shared" si="2"/>
        <v>1894783.5</v>
      </c>
    </row>
    <row r="18" spans="1:10" x14ac:dyDescent="0.3">
      <c r="A18" s="20" t="s">
        <v>1</v>
      </c>
      <c r="B18" s="126">
        <v>705</v>
      </c>
      <c r="C18" s="126">
        <v>14</v>
      </c>
      <c r="D18" s="126">
        <v>152</v>
      </c>
      <c r="E18" s="126">
        <v>1056</v>
      </c>
      <c r="F18" s="126">
        <v>1801</v>
      </c>
      <c r="G18" s="126">
        <v>549</v>
      </c>
      <c r="H18" s="126">
        <v>9894</v>
      </c>
      <c r="I18" s="126">
        <v>2578</v>
      </c>
      <c r="J18" s="127">
        <v>1839</v>
      </c>
    </row>
    <row r="19" spans="1:10" x14ac:dyDescent="0.3">
      <c r="A19" s="30" t="s">
        <v>2</v>
      </c>
      <c r="B19" s="122">
        <v>932</v>
      </c>
      <c r="C19" s="122">
        <v>16</v>
      </c>
      <c r="D19" s="122">
        <v>185</v>
      </c>
      <c r="E19" s="122">
        <v>965</v>
      </c>
      <c r="F19" s="122">
        <v>1104</v>
      </c>
      <c r="G19" s="122">
        <v>513</v>
      </c>
      <c r="H19" s="122">
        <v>3102</v>
      </c>
      <c r="I19" s="122">
        <v>451</v>
      </c>
      <c r="J19" s="123">
        <v>1684</v>
      </c>
    </row>
    <row r="20" spans="1:10" ht="15" thickBot="1" x14ac:dyDescent="0.35">
      <c r="A20" s="35" t="s">
        <v>53</v>
      </c>
      <c r="B20" s="128">
        <v>4</v>
      </c>
      <c r="C20" s="128">
        <v>1</v>
      </c>
      <c r="D20" s="128">
        <v>1</v>
      </c>
      <c r="E20" s="128">
        <v>2</v>
      </c>
      <c r="F20" s="128">
        <v>6</v>
      </c>
      <c r="G20" s="128">
        <v>2</v>
      </c>
      <c r="H20" s="128">
        <v>5</v>
      </c>
      <c r="I20" s="128">
        <v>3</v>
      </c>
      <c r="J20" s="129">
        <v>7</v>
      </c>
    </row>
    <row r="21" spans="1:10" ht="15" thickBot="1" x14ac:dyDescent="0.35"/>
    <row r="22" spans="1:10" ht="15" thickBot="1" x14ac:dyDescent="0.35">
      <c r="A22" s="346" t="s">
        <v>85</v>
      </c>
      <c r="B22" s="347"/>
      <c r="C22" s="347"/>
      <c r="D22" s="347"/>
      <c r="E22" s="347"/>
      <c r="F22" s="347"/>
      <c r="G22" s="347"/>
      <c r="H22" s="347"/>
      <c r="I22" s="347"/>
      <c r="J22" s="348"/>
    </row>
    <row r="23" spans="1:10" x14ac:dyDescent="0.3">
      <c r="A23" s="18" t="s">
        <v>55</v>
      </c>
      <c r="B23" s="41">
        <f t="shared" ref="B23:J23" si="3">+B4/B$17</f>
        <v>0.16553737418138162</v>
      </c>
      <c r="C23" s="41">
        <f t="shared" si="3"/>
        <v>0.21958698960980219</v>
      </c>
      <c r="D23" s="41">
        <f t="shared" si="3"/>
        <v>8.5341948946803053E-2</v>
      </c>
      <c r="E23" s="41">
        <f t="shared" si="3"/>
        <v>8.53419416732807E-2</v>
      </c>
      <c r="F23" s="41">
        <f t="shared" si="3"/>
        <v>9.6651726823781647E-2</v>
      </c>
      <c r="G23" s="41">
        <f t="shared" si="3"/>
        <v>8.5341940929294077E-2</v>
      </c>
      <c r="H23" s="41">
        <f t="shared" si="3"/>
        <v>4.0225019351732019E-2</v>
      </c>
      <c r="I23" s="41">
        <f t="shared" si="3"/>
        <v>4.5771336060712986E-2</v>
      </c>
      <c r="J23" s="108">
        <f t="shared" si="3"/>
        <v>0.24660337183641298</v>
      </c>
    </row>
    <row r="24" spans="1:10" x14ac:dyDescent="0.3">
      <c r="A24" s="30" t="s">
        <v>56</v>
      </c>
      <c r="B24" s="28">
        <f t="shared" ref="B24" si="4">+B5/B$17</f>
        <v>0</v>
      </c>
      <c r="C24" s="28">
        <f t="shared" ref="C24:D24" si="5">+C5/C$17</f>
        <v>0</v>
      </c>
      <c r="D24" s="28">
        <f t="shared" si="5"/>
        <v>0</v>
      </c>
      <c r="E24" s="28">
        <f t="shared" ref="E24:F24" si="6">+E5/E$17</f>
        <v>0</v>
      </c>
      <c r="F24" s="28">
        <f t="shared" si="6"/>
        <v>0</v>
      </c>
      <c r="G24" s="28">
        <f t="shared" ref="G24:H24" si="7">+G5/G$17</f>
        <v>0</v>
      </c>
      <c r="H24" s="28">
        <f t="shared" si="7"/>
        <v>0</v>
      </c>
      <c r="I24" s="28">
        <f t="shared" ref="I24:J24" si="8">+I5/I$17</f>
        <v>0</v>
      </c>
      <c r="J24" s="53">
        <f t="shared" si="8"/>
        <v>0</v>
      </c>
    </row>
    <row r="25" spans="1:10" x14ac:dyDescent="0.3">
      <c r="A25" s="30" t="s">
        <v>57</v>
      </c>
      <c r="B25" s="28">
        <f t="shared" ref="B25" si="9">+B6/B$17</f>
        <v>6.9454648595432766E-2</v>
      </c>
      <c r="C25" s="28">
        <f t="shared" ref="C25:D25" si="10">+C6/C$17</f>
        <v>0.10031755201074964</v>
      </c>
      <c r="D25" s="28">
        <f t="shared" si="10"/>
        <v>5.9189699817234096E-3</v>
      </c>
      <c r="E25" s="28">
        <f t="shared" ref="E25:F25" si="11">+E6/E$17</f>
        <v>5.9189779544281413E-3</v>
      </c>
      <c r="F25" s="28">
        <f t="shared" si="11"/>
        <v>3.9348412066461939E-2</v>
      </c>
      <c r="G25" s="28">
        <f t="shared" ref="G25:H25" si="12">+G6/G$17</f>
        <v>5.9189356998828992E-3</v>
      </c>
      <c r="H25" s="28">
        <f t="shared" si="12"/>
        <v>3.586694328051017E-3</v>
      </c>
      <c r="I25" s="28">
        <f t="shared" ref="I25:J25" si="13">+I6/I$17</f>
        <v>1.100712184582372E-3</v>
      </c>
      <c r="J25" s="53">
        <f t="shared" si="13"/>
        <v>4.6958926969756704E-2</v>
      </c>
    </row>
    <row r="26" spans="1:10" x14ac:dyDescent="0.3">
      <c r="A26" s="30" t="s">
        <v>58</v>
      </c>
      <c r="B26" s="28">
        <f t="shared" ref="B26" si="14">+B7/B$17</f>
        <v>2.3178836279386838E-2</v>
      </c>
      <c r="C26" s="28">
        <f t="shared" ref="C26:D26" si="15">+C7/C$17</f>
        <v>1.7404939014966377E-2</v>
      </c>
      <c r="D26" s="28">
        <f t="shared" si="15"/>
        <v>8.302608935371758E-2</v>
      </c>
      <c r="E26" s="28">
        <f t="shared" ref="E26:F26" si="16">+E7/E$17</f>
        <v>8.3026059034977492E-2</v>
      </c>
      <c r="F26" s="28">
        <f t="shared" si="16"/>
        <v>4.3152225686343526E-2</v>
      </c>
      <c r="G26" s="28">
        <f t="shared" ref="G26:H26" si="17">+G7/G$17</f>
        <v>8.3026087730333084E-2</v>
      </c>
      <c r="H26" s="28">
        <f t="shared" si="17"/>
        <v>8.4521833585445794E-2</v>
      </c>
      <c r="I26" s="28">
        <f t="shared" ref="I26:J26" si="18">+I7/I$17</f>
        <v>0.16694556828361731</v>
      </c>
      <c r="J26" s="53">
        <f t="shared" si="18"/>
        <v>3.5808576547135859E-2</v>
      </c>
    </row>
    <row r="27" spans="1:10" x14ac:dyDescent="0.3">
      <c r="A27" s="30" t="s">
        <v>59</v>
      </c>
      <c r="B27" s="28">
        <f t="shared" ref="B27" si="19">+B8/B$17</f>
        <v>9.0091539162846845E-2</v>
      </c>
      <c r="C27" s="28">
        <f t="shared" ref="C27:D27" si="20">+C8/C$17</f>
        <v>0.11015784186687579</v>
      </c>
      <c r="D27" s="28">
        <f t="shared" si="20"/>
        <v>4.8715638118324731E-2</v>
      </c>
      <c r="E27" s="28">
        <f t="shared" ref="E27:F27" si="21">+E8/E$17</f>
        <v>4.8715660738110657E-2</v>
      </c>
      <c r="F27" s="28">
        <f t="shared" si="21"/>
        <v>0.11301430438345383</v>
      </c>
      <c r="G27" s="28">
        <f t="shared" ref="G27:H27" si="22">+G8/G$17</f>
        <v>4.8715635851769752E-2</v>
      </c>
      <c r="H27" s="28">
        <f t="shared" si="22"/>
        <v>0.16113219886914257</v>
      </c>
      <c r="I27" s="28">
        <f t="shared" ref="I27:J27" si="23">+I8/I$17</f>
        <v>2.4536322979993655E-2</v>
      </c>
      <c r="J27" s="53">
        <f t="shared" si="23"/>
        <v>7.9254701130762439E-2</v>
      </c>
    </row>
    <row r="28" spans="1:10" x14ac:dyDescent="0.3">
      <c r="A28" s="30" t="s">
        <v>86</v>
      </c>
      <c r="B28" s="28">
        <f t="shared" ref="B28:C28" si="24">+B9/B$17</f>
        <v>0.38420868666159497</v>
      </c>
      <c r="C28" s="28">
        <f t="shared" si="24"/>
        <v>0.42224602365992159</v>
      </c>
      <c r="D28" s="28">
        <f t="shared" ref="D28:E28" si="25">+D9/D$17</f>
        <v>0.68634051563096732</v>
      </c>
      <c r="E28" s="28">
        <f t="shared" si="25"/>
        <v>0.68634050548304715</v>
      </c>
      <c r="F28" s="28">
        <f t="shared" ref="F28:G28" si="26">+F9/F$17</f>
        <v>0.35494825467977725</v>
      </c>
      <c r="G28" s="28">
        <f t="shared" si="26"/>
        <v>0.68634056498134954</v>
      </c>
      <c r="H28" s="28">
        <f t="shared" ref="H28:I28" si="27">+H9/H$17</f>
        <v>0.49376453278705429</v>
      </c>
      <c r="I28" s="28">
        <f t="shared" si="27"/>
        <v>0.33770788728435741</v>
      </c>
      <c r="J28" s="53">
        <f t="shared" ref="J28" si="28">+J9/J$17</f>
        <v>0.35644573641262972</v>
      </c>
    </row>
    <row r="29" spans="1:10" x14ac:dyDescent="0.3">
      <c r="A29" s="30" t="s">
        <v>62</v>
      </c>
      <c r="B29" s="28">
        <f t="shared" ref="B29:C29" si="29">+B10/B$17</f>
        <v>0</v>
      </c>
      <c r="C29" s="28">
        <f t="shared" si="29"/>
        <v>0</v>
      </c>
      <c r="D29" s="28">
        <f t="shared" ref="D29:E29" si="30">+D10/D$17</f>
        <v>9.1167903674542992E-3</v>
      </c>
      <c r="E29" s="28">
        <f t="shared" si="30"/>
        <v>9.1168180775656627E-3</v>
      </c>
      <c r="F29" s="28">
        <f t="shared" ref="F29:G29" si="31">+F10/F$17</f>
        <v>2.956211106588222E-3</v>
      </c>
      <c r="G29" s="28">
        <f t="shared" si="31"/>
        <v>9.1167843402157698E-3</v>
      </c>
      <c r="H29" s="28">
        <f t="shared" ref="H29:I29" si="32">+H10/H$17</f>
        <v>6.7841046634679906E-3</v>
      </c>
      <c r="I29" s="28">
        <f t="shared" si="32"/>
        <v>0</v>
      </c>
      <c r="J29" s="53">
        <f t="shared" ref="J29" si="33">+J10/J$17</f>
        <v>4.3881002763640278E-3</v>
      </c>
    </row>
    <row r="30" spans="1:10" ht="15" thickBot="1" x14ac:dyDescent="0.35">
      <c r="A30" s="40" t="s">
        <v>63</v>
      </c>
      <c r="B30" s="50">
        <f t="shared" ref="B30:C30" si="34">+B11/B$17</f>
        <v>0.17029740043285041</v>
      </c>
      <c r="C30" s="50">
        <f t="shared" si="34"/>
        <v>8.9227851912169392E-2</v>
      </c>
      <c r="D30" s="50">
        <f t="shared" ref="D30:E30" si="35">+D11/D$17</f>
        <v>1.5843036888450613E-2</v>
      </c>
      <c r="E30" s="50">
        <f t="shared" si="35"/>
        <v>1.5843070589215941E-2</v>
      </c>
      <c r="F30" s="50">
        <f t="shared" ref="F30:G30" si="36">+F11/F$17</f>
        <v>7.4998561374666192E-2</v>
      </c>
      <c r="G30" s="50">
        <f t="shared" si="36"/>
        <v>1.5843019238327531E-2</v>
      </c>
      <c r="H30" s="50">
        <f t="shared" ref="H30:I30" si="37">+H11/H$17</f>
        <v>8.3810804590945365E-2</v>
      </c>
      <c r="I30" s="50">
        <f t="shared" si="37"/>
        <v>0.34386837746435489</v>
      </c>
      <c r="J30" s="54">
        <f t="shared" ref="J30" si="38">+J11/J$17</f>
        <v>0</v>
      </c>
    </row>
    <row r="31" spans="1:10" ht="15" thickBot="1" x14ac:dyDescent="0.35">
      <c r="A31" s="74" t="s">
        <v>75</v>
      </c>
      <c r="B31" s="79">
        <f t="shared" ref="B31:C31" si="39">+B12/B$17</f>
        <v>0.90276848531349341</v>
      </c>
      <c r="C31" s="79">
        <f t="shared" si="39"/>
        <v>0.95894119807448497</v>
      </c>
      <c r="D31" s="79">
        <f t="shared" ref="D31:E31" si="40">+D12/D$17</f>
        <v>0.93430298928744093</v>
      </c>
      <c r="E31" s="79">
        <f t="shared" si="40"/>
        <v>0.93430303355062572</v>
      </c>
      <c r="F31" s="79">
        <f t="shared" ref="F31:G31" si="41">+F12/F$17</f>
        <v>0.72506969612107264</v>
      </c>
      <c r="G31" s="79">
        <f t="shared" si="41"/>
        <v>0.93430296877117269</v>
      </c>
      <c r="H31" s="79">
        <f t="shared" ref="H31:I31" si="42">+H12/H$17</f>
        <v>0.8738251881758391</v>
      </c>
      <c r="I31" s="79">
        <f t="shared" si="42"/>
        <v>0.91993020425761862</v>
      </c>
      <c r="J31" s="80">
        <f t="shared" ref="J31" si="43">+J12/J$17</f>
        <v>0.76945941317306177</v>
      </c>
    </row>
    <row r="32" spans="1:10" x14ac:dyDescent="0.3">
      <c r="A32" s="20" t="s">
        <v>64</v>
      </c>
      <c r="B32" s="39">
        <f t="shared" ref="B32:C32" si="44">+B13/B$17</f>
        <v>7.2967168168140167E-2</v>
      </c>
      <c r="C32" s="39">
        <f t="shared" si="44"/>
        <v>3.0043017738827435E-2</v>
      </c>
      <c r="D32" s="39">
        <f t="shared" ref="D32:E32" si="45">+D13/D$17</f>
        <v>5.2689125402699051E-2</v>
      </c>
      <c r="E32" s="39">
        <f t="shared" si="45"/>
        <v>5.268912901326897E-2</v>
      </c>
      <c r="F32" s="39">
        <f t="shared" ref="F32:G32" si="46">+F13/F$17</f>
        <v>0.20170032755823536</v>
      </c>
      <c r="G32" s="39">
        <f t="shared" si="46"/>
        <v>5.2689165876221314E-2</v>
      </c>
      <c r="H32" s="39">
        <f t="shared" ref="H32:I32" si="47">+H13/H$17</f>
        <v>3.832972102949754E-2</v>
      </c>
      <c r="I32" s="39">
        <f t="shared" si="47"/>
        <v>6.7441778507940892E-2</v>
      </c>
      <c r="J32" s="52">
        <f t="shared" ref="J32" si="48">+J13/J$17</f>
        <v>0.11734691588775183</v>
      </c>
    </row>
    <row r="33" spans="1:10" x14ac:dyDescent="0.3">
      <c r="A33" s="30" t="s">
        <v>65</v>
      </c>
      <c r="B33" s="28">
        <f t="shared" ref="B33:C33" si="49">+B14/B$17</f>
        <v>5.4275511948977447E-3</v>
      </c>
      <c r="C33" s="28">
        <f t="shared" si="49"/>
        <v>0</v>
      </c>
      <c r="D33" s="28">
        <f t="shared" ref="D33:E33" si="50">+D14/D$17</f>
        <v>3.0018794781403791E-3</v>
      </c>
      <c r="E33" s="28">
        <f t="shared" si="50"/>
        <v>3.0018783338743638E-3</v>
      </c>
      <c r="F33" s="28">
        <f t="shared" ref="F33:G33" si="51">+F14/F$17</f>
        <v>7.6260616762826618E-3</v>
      </c>
      <c r="G33" s="28">
        <f t="shared" si="51"/>
        <v>3.001872125155308E-3</v>
      </c>
      <c r="H33" s="28">
        <f t="shared" ref="H33:I33" si="52">+H14/H$17</f>
        <v>6.0907666779679577E-2</v>
      </c>
      <c r="I33" s="28">
        <f t="shared" si="52"/>
        <v>1.1544969350697718E-2</v>
      </c>
      <c r="J33" s="53">
        <f t="shared" ref="J33" si="53">+J14/J$17</f>
        <v>1.7530762749411739E-2</v>
      </c>
    </row>
    <row r="34" spans="1:10" ht="15" thickBot="1" x14ac:dyDescent="0.35">
      <c r="A34" s="40" t="s">
        <v>66</v>
      </c>
      <c r="B34" s="50">
        <f t="shared" ref="B34:C34" si="54">+B15/B$17</f>
        <v>1.8836795323468641E-2</v>
      </c>
      <c r="C34" s="50">
        <f t="shared" si="54"/>
        <v>1.1015784186687579E-2</v>
      </c>
      <c r="D34" s="50">
        <f t="shared" ref="D34:E34" si="55">+D15/D$17</f>
        <v>1.0006005831719601E-2</v>
      </c>
      <c r="E34" s="50">
        <f t="shared" si="55"/>
        <v>1.0005959102230962E-2</v>
      </c>
      <c r="F34" s="50">
        <f t="shared" ref="F34:G34" si="56">+F15/F$17</f>
        <v>6.5603914644409372E-2</v>
      </c>
      <c r="G34" s="50">
        <f t="shared" si="56"/>
        <v>1.0005993227450735E-2</v>
      </c>
      <c r="H34" s="50">
        <f t="shared" ref="H34:I34" si="57">+H15/H$17</f>
        <v>2.6937424014983842E-2</v>
      </c>
      <c r="I34" s="50">
        <f t="shared" si="57"/>
        <v>1.0830478837427957E-3</v>
      </c>
      <c r="J34" s="54">
        <f t="shared" ref="J34" si="58">+J15/J$17</f>
        <v>9.5662908189774715E-2</v>
      </c>
    </row>
    <row r="35" spans="1:10" ht="15" thickBot="1" x14ac:dyDescent="0.35">
      <c r="A35" s="116" t="s">
        <v>79</v>
      </c>
      <c r="B35" s="79">
        <f t="shared" ref="B35:C35" si="59">+B16/B$17</f>
        <v>9.7231514686506565E-2</v>
      </c>
      <c r="C35" s="79">
        <f t="shared" si="59"/>
        <v>4.1058801925515011E-2</v>
      </c>
      <c r="D35" s="79">
        <f t="shared" ref="D35:E35" si="60">+D16/D$17</f>
        <v>6.5697010712559026E-2</v>
      </c>
      <c r="E35" s="79">
        <f t="shared" si="60"/>
        <v>6.5696966449374297E-2</v>
      </c>
      <c r="F35" s="79">
        <f t="shared" ref="F35:G35" si="61">+F16/F$17</f>
        <v>0.27493030387892742</v>
      </c>
      <c r="G35" s="79">
        <f t="shared" si="61"/>
        <v>6.5697031228827363E-2</v>
      </c>
      <c r="H35" s="79">
        <f t="shared" ref="H35:I35" si="62">+H16/H$17</f>
        <v>0.12617481182416096</v>
      </c>
      <c r="I35" s="79">
        <f t="shared" si="62"/>
        <v>8.0069795742381406E-2</v>
      </c>
      <c r="J35" s="80">
        <f t="shared" ref="J35" si="63">+J16/J$17</f>
        <v>0.23054058682693829</v>
      </c>
    </row>
    <row r="36" spans="1:10" ht="15" thickBot="1" x14ac:dyDescent="0.35">
      <c r="A36" s="118" t="s">
        <v>54</v>
      </c>
      <c r="B36" s="160">
        <f t="shared" ref="B36:C36" si="64">+B17/B$17</f>
        <v>1</v>
      </c>
      <c r="C36" s="160">
        <f t="shared" si="64"/>
        <v>1</v>
      </c>
      <c r="D36" s="160">
        <f t="shared" ref="D36:E36" si="65">+D17/D$17</f>
        <v>1</v>
      </c>
      <c r="E36" s="160">
        <f t="shared" si="65"/>
        <v>1</v>
      </c>
      <c r="F36" s="160">
        <f t="shared" ref="F36:G36" si="66">+F17/F$17</f>
        <v>1</v>
      </c>
      <c r="G36" s="160">
        <f t="shared" si="66"/>
        <v>1</v>
      </c>
      <c r="H36" s="160">
        <f t="shared" ref="H36:I36" si="67">+H17/H$17</f>
        <v>1</v>
      </c>
      <c r="I36" s="160">
        <f t="shared" si="67"/>
        <v>1</v>
      </c>
      <c r="J36" s="161">
        <f t="shared" ref="J36" si="68">+J17/J$17</f>
        <v>1</v>
      </c>
    </row>
    <row r="37" spans="1:10" x14ac:dyDescent="0.3">
      <c r="A37" s="4" t="s">
        <v>328</v>
      </c>
      <c r="B37" s="4"/>
      <c r="C37" s="4"/>
      <c r="D37" s="4"/>
      <c r="E37" s="4"/>
      <c r="F37" s="4"/>
      <c r="G37" s="4"/>
      <c r="H37" s="4"/>
    </row>
    <row r="38" spans="1:10" x14ac:dyDescent="0.3">
      <c r="A38" s="4" t="s">
        <v>314</v>
      </c>
      <c r="B38" s="4"/>
      <c r="C38" s="4"/>
      <c r="D38" s="4"/>
      <c r="E38" s="4"/>
      <c r="F38" s="4"/>
      <c r="G38" s="4"/>
      <c r="H38" s="4"/>
    </row>
    <row r="39" spans="1:10" x14ac:dyDescent="0.3">
      <c r="A39" s="4"/>
      <c r="B39" s="4"/>
      <c r="C39" s="4"/>
      <c r="D39" s="4"/>
      <c r="E39" s="4"/>
      <c r="F39" s="4"/>
      <c r="G39" s="4"/>
      <c r="H39" s="4"/>
    </row>
    <row r="40" spans="1:10" x14ac:dyDescent="0.3">
      <c r="A40" s="32" t="s">
        <v>337</v>
      </c>
      <c r="B40" s="4"/>
      <c r="C40" s="4"/>
      <c r="D40" s="4"/>
      <c r="E40" s="4"/>
      <c r="F40" s="4"/>
      <c r="G40" s="4"/>
      <c r="H40" s="4"/>
    </row>
  </sheetData>
  <mergeCells count="2">
    <mergeCell ref="A1:J1"/>
    <mergeCell ref="A22:J22"/>
  </mergeCells>
  <hyperlinks>
    <hyperlink ref="A1:J1" location="CONTENIDO!A1" display="EMPRESAS DE TRANSPORTE AÉREO  CARGA  - COSTOS DE OPERACIÓN POR TIPO DE AERONAVE -   I SEMESTRE DE 2011"/>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workbookViewId="0">
      <selection activeCell="K33" sqref="K33:K34"/>
    </sheetView>
  </sheetViews>
  <sheetFormatPr baseColWidth="10" defaultRowHeight="14.4" x14ac:dyDescent="0.3"/>
  <cols>
    <col min="1" max="1" width="24.6328125" style="33" customWidth="1"/>
    <col min="2" max="3" width="10.6328125" style="33" customWidth="1"/>
    <col min="4" max="4" width="10.54296875" style="33" customWidth="1"/>
    <col min="5" max="5" width="10.1796875" style="33" customWidth="1"/>
    <col min="6" max="6" width="10.26953125" style="33" customWidth="1"/>
    <col min="7" max="7" width="11.26953125" style="33" customWidth="1"/>
    <col min="8" max="16384" width="10.90625" style="4"/>
  </cols>
  <sheetData>
    <row r="1" spans="1:7" x14ac:dyDescent="0.3">
      <c r="A1" s="336" t="s">
        <v>97</v>
      </c>
      <c r="B1" s="337"/>
      <c r="C1" s="337"/>
      <c r="D1" s="337"/>
      <c r="E1" s="337"/>
      <c r="F1" s="337"/>
      <c r="G1" s="337"/>
    </row>
    <row r="2" spans="1:7" ht="15" thickBot="1" x14ac:dyDescent="0.35">
      <c r="A2" s="338" t="s">
        <v>338</v>
      </c>
      <c r="B2" s="339"/>
      <c r="C2" s="339"/>
      <c r="D2" s="339"/>
      <c r="E2" s="339"/>
      <c r="F2" s="339"/>
      <c r="G2" s="339"/>
    </row>
    <row r="3" spans="1:7" ht="15" thickBot="1" x14ac:dyDescent="0.35"/>
    <row r="4" spans="1:7" ht="15" thickBot="1" x14ac:dyDescent="0.35">
      <c r="A4" s="113" t="s">
        <v>0</v>
      </c>
      <c r="B4" s="133" t="s">
        <v>25</v>
      </c>
      <c r="C4" s="113" t="s">
        <v>48</v>
      </c>
      <c r="D4" s="113" t="s">
        <v>49</v>
      </c>
      <c r="E4" s="113" t="s">
        <v>52</v>
      </c>
      <c r="F4" s="113" t="s">
        <v>50</v>
      </c>
      <c r="G4" s="113" t="s">
        <v>38</v>
      </c>
    </row>
    <row r="5" spans="1:7" x14ac:dyDescent="0.3">
      <c r="A5" s="18" t="s">
        <v>90</v>
      </c>
      <c r="B5" s="100">
        <v>418990</v>
      </c>
      <c r="C5" s="100">
        <v>418990</v>
      </c>
      <c r="D5" s="100">
        <v>418890</v>
      </c>
      <c r="E5" s="100">
        <v>233338</v>
      </c>
      <c r="F5" s="100">
        <v>418990</v>
      </c>
      <c r="G5" s="101">
        <v>233317</v>
      </c>
    </row>
    <row r="6" spans="1:7" x14ac:dyDescent="0.3">
      <c r="A6" s="30" t="s">
        <v>56</v>
      </c>
      <c r="B6" s="88"/>
      <c r="C6" s="88"/>
      <c r="D6" s="88"/>
      <c r="E6" s="88"/>
      <c r="F6" s="88"/>
      <c r="G6" s="102"/>
    </row>
    <row r="7" spans="1:7" x14ac:dyDescent="0.3">
      <c r="A7" s="30" t="s">
        <v>91</v>
      </c>
      <c r="B7" s="88">
        <v>75320</v>
      </c>
      <c r="C7" s="88">
        <v>75320</v>
      </c>
      <c r="D7" s="88">
        <v>75320</v>
      </c>
      <c r="E7" s="88">
        <v>58477</v>
      </c>
      <c r="F7" s="88">
        <v>75320</v>
      </c>
      <c r="G7" s="102">
        <v>52406</v>
      </c>
    </row>
    <row r="8" spans="1:7" x14ac:dyDescent="0.3">
      <c r="A8" s="30" t="s">
        <v>58</v>
      </c>
      <c r="B8" s="88">
        <v>76354</v>
      </c>
      <c r="C8" s="88">
        <v>76354</v>
      </c>
      <c r="D8" s="88">
        <v>76354</v>
      </c>
      <c r="E8" s="88">
        <v>45715</v>
      </c>
      <c r="F8" s="88">
        <v>76354</v>
      </c>
      <c r="G8" s="102">
        <v>45710</v>
      </c>
    </row>
    <row r="9" spans="1:7" x14ac:dyDescent="0.3">
      <c r="A9" s="30" t="s">
        <v>59</v>
      </c>
      <c r="B9" s="88">
        <v>581512</v>
      </c>
      <c r="C9" s="88">
        <v>581512</v>
      </c>
      <c r="D9" s="88">
        <v>581512</v>
      </c>
      <c r="E9" s="88">
        <v>461831</v>
      </c>
      <c r="F9" s="88">
        <v>581512</v>
      </c>
      <c r="G9" s="102">
        <v>413885</v>
      </c>
    </row>
    <row r="10" spans="1:7" x14ac:dyDescent="0.3">
      <c r="A10" s="30" t="s">
        <v>60</v>
      </c>
      <c r="B10" s="88">
        <v>28633</v>
      </c>
      <c r="C10" s="88">
        <v>28633</v>
      </c>
      <c r="D10" s="88">
        <v>28633</v>
      </c>
      <c r="E10" s="88">
        <v>0</v>
      </c>
      <c r="F10" s="88">
        <v>28633</v>
      </c>
      <c r="G10" s="102">
        <v>0</v>
      </c>
    </row>
    <row r="11" spans="1:7" x14ac:dyDescent="0.3">
      <c r="A11" s="30" t="s">
        <v>61</v>
      </c>
      <c r="B11" s="88">
        <v>677369</v>
      </c>
      <c r="C11" s="88">
        <v>564475</v>
      </c>
      <c r="D11" s="88">
        <v>1140239</v>
      </c>
      <c r="E11" s="88">
        <v>504429</v>
      </c>
      <c r="F11" s="88">
        <v>496738</v>
      </c>
      <c r="G11" s="102">
        <v>472241</v>
      </c>
    </row>
    <row r="12" spans="1:7" x14ac:dyDescent="0.3">
      <c r="A12" s="30" t="s">
        <v>92</v>
      </c>
      <c r="B12" s="88">
        <v>0</v>
      </c>
      <c r="C12" s="88">
        <v>0</v>
      </c>
      <c r="D12" s="88">
        <v>0</v>
      </c>
      <c r="E12" s="88">
        <v>0</v>
      </c>
      <c r="F12" s="88">
        <v>0</v>
      </c>
      <c r="G12" s="102">
        <v>0</v>
      </c>
    </row>
    <row r="13" spans="1:7" ht="15" thickBot="1" x14ac:dyDescent="0.35">
      <c r="A13" s="40" t="s">
        <v>63</v>
      </c>
      <c r="B13" s="89">
        <v>638426</v>
      </c>
      <c r="C13" s="89">
        <v>372010</v>
      </c>
      <c r="D13" s="89">
        <v>0</v>
      </c>
      <c r="E13" s="89">
        <v>71832</v>
      </c>
      <c r="F13" s="89">
        <v>76360</v>
      </c>
      <c r="G13" s="135">
        <v>81690</v>
      </c>
    </row>
    <row r="14" spans="1:7" ht="15" thickBot="1" x14ac:dyDescent="0.35">
      <c r="A14" s="255" t="s">
        <v>95</v>
      </c>
      <c r="B14" s="137">
        <f>SUM(B5:B13)</f>
        <v>2496604</v>
      </c>
      <c r="C14" s="166">
        <f t="shared" ref="C14:G14" si="0">SUM(C5:C13)</f>
        <v>2117294</v>
      </c>
      <c r="D14" s="166">
        <f t="shared" si="0"/>
        <v>2320948</v>
      </c>
      <c r="E14" s="166">
        <f t="shared" si="0"/>
        <v>1375622</v>
      </c>
      <c r="F14" s="166">
        <f t="shared" si="0"/>
        <v>1753907</v>
      </c>
      <c r="G14" s="168">
        <f t="shared" si="0"/>
        <v>1299249</v>
      </c>
    </row>
    <row r="15" spans="1:7" x14ac:dyDescent="0.3">
      <c r="A15" s="20" t="s">
        <v>64</v>
      </c>
      <c r="B15" s="90">
        <v>160544</v>
      </c>
      <c r="C15" s="90">
        <v>160544</v>
      </c>
      <c r="D15" s="90">
        <v>160544</v>
      </c>
      <c r="E15" s="90">
        <v>149</v>
      </c>
      <c r="F15" s="90">
        <v>160544</v>
      </c>
      <c r="G15" s="136">
        <v>149</v>
      </c>
    </row>
    <row r="16" spans="1:7" x14ac:dyDescent="0.3">
      <c r="A16" s="30" t="s">
        <v>89</v>
      </c>
      <c r="B16" s="88">
        <v>0</v>
      </c>
      <c r="C16" s="88">
        <v>0</v>
      </c>
      <c r="D16" s="88">
        <v>0</v>
      </c>
      <c r="E16" s="88">
        <v>1191217</v>
      </c>
      <c r="F16" s="88">
        <v>0</v>
      </c>
      <c r="G16" s="102">
        <v>1115205</v>
      </c>
    </row>
    <row r="17" spans="1:7" ht="15" thickBot="1" x14ac:dyDescent="0.35">
      <c r="A17" s="40" t="s">
        <v>66</v>
      </c>
      <c r="B17" s="89">
        <v>434484</v>
      </c>
      <c r="C17" s="89">
        <v>434484</v>
      </c>
      <c r="D17" s="89">
        <v>434484</v>
      </c>
      <c r="E17" s="89">
        <v>132355</v>
      </c>
      <c r="F17" s="89">
        <v>434484</v>
      </c>
      <c r="G17" s="135">
        <v>123909</v>
      </c>
    </row>
    <row r="18" spans="1:7" ht="15" thickBot="1" x14ac:dyDescent="0.35">
      <c r="A18" s="255" t="s">
        <v>96</v>
      </c>
      <c r="B18" s="137">
        <f>SUM(B15:B17)</f>
        <v>595028</v>
      </c>
      <c r="C18" s="166">
        <f t="shared" ref="C18:G18" si="1">SUM(C15:C17)</f>
        <v>595028</v>
      </c>
      <c r="D18" s="166">
        <f t="shared" si="1"/>
        <v>595028</v>
      </c>
      <c r="E18" s="166">
        <f t="shared" si="1"/>
        <v>1323721</v>
      </c>
      <c r="F18" s="166">
        <f t="shared" si="1"/>
        <v>595028</v>
      </c>
      <c r="G18" s="168">
        <f t="shared" si="1"/>
        <v>1239263</v>
      </c>
    </row>
    <row r="19" spans="1:7" ht="15" thickBot="1" x14ac:dyDescent="0.35">
      <c r="A19" s="256" t="s">
        <v>54</v>
      </c>
      <c r="B19" s="139">
        <f>+B14+B18</f>
        <v>3091632</v>
      </c>
      <c r="C19" s="139">
        <f t="shared" ref="C19:G19" si="2">+C14+C18</f>
        <v>2712322</v>
      </c>
      <c r="D19" s="139">
        <f t="shared" si="2"/>
        <v>2915976</v>
      </c>
      <c r="E19" s="139">
        <f t="shared" si="2"/>
        <v>2699343</v>
      </c>
      <c r="F19" s="139">
        <f t="shared" si="2"/>
        <v>2348935</v>
      </c>
      <c r="G19" s="139">
        <f t="shared" si="2"/>
        <v>2538512</v>
      </c>
    </row>
    <row r="20" spans="1:7" x14ac:dyDescent="0.3">
      <c r="A20" s="20" t="s">
        <v>1</v>
      </c>
      <c r="B20" s="90">
        <v>6692</v>
      </c>
      <c r="C20" s="90">
        <v>392</v>
      </c>
      <c r="D20" s="90">
        <v>346</v>
      </c>
      <c r="E20" s="90">
        <v>428</v>
      </c>
      <c r="F20" s="90">
        <v>2203</v>
      </c>
      <c r="G20" s="136">
        <v>257</v>
      </c>
    </row>
    <row r="21" spans="1:7" x14ac:dyDescent="0.3">
      <c r="A21" s="30" t="s">
        <v>2</v>
      </c>
      <c r="B21" s="88">
        <v>11286</v>
      </c>
      <c r="C21" s="88">
        <v>588</v>
      </c>
      <c r="D21" s="88">
        <v>785</v>
      </c>
      <c r="E21" s="88">
        <v>974</v>
      </c>
      <c r="F21" s="88">
        <v>5738</v>
      </c>
      <c r="G21" s="102">
        <v>584</v>
      </c>
    </row>
    <row r="22" spans="1:7" ht="15" thickBot="1" x14ac:dyDescent="0.35">
      <c r="A22" s="35" t="s">
        <v>53</v>
      </c>
      <c r="B22" s="104">
        <v>15</v>
      </c>
      <c r="C22" s="104">
        <v>2</v>
      </c>
      <c r="D22" s="104">
        <v>4</v>
      </c>
      <c r="E22" s="104">
        <v>1</v>
      </c>
      <c r="F22" s="104">
        <v>7</v>
      </c>
      <c r="G22" s="105">
        <v>1</v>
      </c>
    </row>
    <row r="23" spans="1:7" ht="15" thickBot="1" x14ac:dyDescent="0.35"/>
    <row r="24" spans="1:7" ht="15" thickBot="1" x14ac:dyDescent="0.35">
      <c r="A24" s="349" t="s">
        <v>85</v>
      </c>
      <c r="B24" s="350"/>
      <c r="C24" s="350"/>
      <c r="D24" s="350"/>
      <c r="E24" s="350"/>
      <c r="F24" s="350"/>
      <c r="G24" s="350"/>
    </row>
    <row r="25" spans="1:7" x14ac:dyDescent="0.3">
      <c r="A25" s="18" t="s">
        <v>55</v>
      </c>
      <c r="B25" s="41">
        <f>+B5/B$19</f>
        <v>0.13552389158864961</v>
      </c>
      <c r="C25" s="41">
        <f t="shared" ref="C25:G25" si="3">+C5/C$19</f>
        <v>0.15447649652216808</v>
      </c>
      <c r="D25" s="41">
        <f t="shared" si="3"/>
        <v>0.14365344570737207</v>
      </c>
      <c r="E25" s="41">
        <f t="shared" si="3"/>
        <v>8.6442515826999383E-2</v>
      </c>
      <c r="F25" s="41">
        <f t="shared" si="3"/>
        <v>0.17837445480611425</v>
      </c>
      <c r="G25" s="108">
        <f t="shared" si="3"/>
        <v>9.1910930497866472E-2</v>
      </c>
    </row>
    <row r="26" spans="1:7" x14ac:dyDescent="0.3">
      <c r="A26" s="30" t="s">
        <v>56</v>
      </c>
      <c r="B26" s="39">
        <f t="shared" ref="B26:G39" si="4">+B6/B$19</f>
        <v>0</v>
      </c>
      <c r="C26" s="39">
        <f t="shared" si="4"/>
        <v>0</v>
      </c>
      <c r="D26" s="39">
        <f t="shared" si="4"/>
        <v>0</v>
      </c>
      <c r="E26" s="39">
        <f t="shared" si="4"/>
        <v>0</v>
      </c>
      <c r="F26" s="39">
        <f t="shared" si="4"/>
        <v>0</v>
      </c>
      <c r="G26" s="52">
        <f t="shared" si="4"/>
        <v>0</v>
      </c>
    </row>
    <row r="27" spans="1:7" x14ac:dyDescent="0.3">
      <c r="A27" s="30" t="s">
        <v>57</v>
      </c>
      <c r="B27" s="39">
        <f t="shared" si="4"/>
        <v>2.4362537326564092E-2</v>
      </c>
      <c r="C27" s="39">
        <f t="shared" si="4"/>
        <v>2.7769564233155207E-2</v>
      </c>
      <c r="D27" s="39">
        <f t="shared" si="4"/>
        <v>2.5830116571604157E-2</v>
      </c>
      <c r="E27" s="39">
        <f t="shared" si="4"/>
        <v>2.1663419580246007E-2</v>
      </c>
      <c r="F27" s="39">
        <f t="shared" si="4"/>
        <v>3.206559568485292E-2</v>
      </c>
      <c r="G27" s="52">
        <f t="shared" si="4"/>
        <v>2.0644377493586795E-2</v>
      </c>
    </row>
    <row r="28" spans="1:7" x14ac:dyDescent="0.3">
      <c r="A28" s="30" t="s">
        <v>58</v>
      </c>
      <c r="B28" s="39">
        <f t="shared" si="4"/>
        <v>2.4696988516097647E-2</v>
      </c>
      <c r="C28" s="39">
        <f t="shared" si="4"/>
        <v>2.8150787406509992E-2</v>
      </c>
      <c r="D28" s="39">
        <f t="shared" si="4"/>
        <v>2.6184714826185125E-2</v>
      </c>
      <c r="E28" s="39">
        <f t="shared" si="4"/>
        <v>1.6935602478084483E-2</v>
      </c>
      <c r="F28" s="39">
        <f t="shared" si="4"/>
        <v>3.2505795179517523E-2</v>
      </c>
      <c r="G28" s="52">
        <f t="shared" si="4"/>
        <v>1.8006611747354354E-2</v>
      </c>
    </row>
    <row r="29" spans="1:7" x14ac:dyDescent="0.3">
      <c r="A29" s="30" t="s">
        <v>59</v>
      </c>
      <c r="B29" s="39">
        <f t="shared" si="4"/>
        <v>0.18809224383755893</v>
      </c>
      <c r="C29" s="39">
        <f t="shared" si="4"/>
        <v>0.21439637329196165</v>
      </c>
      <c r="D29" s="39">
        <f t="shared" si="4"/>
        <v>0.19942276616817148</v>
      </c>
      <c r="E29" s="39">
        <f t="shared" si="4"/>
        <v>0.17109015045512926</v>
      </c>
      <c r="F29" s="39">
        <f t="shared" si="4"/>
        <v>0.24756410884081509</v>
      </c>
      <c r="G29" s="52">
        <f t="shared" si="4"/>
        <v>0.16304236497601746</v>
      </c>
    </row>
    <row r="30" spans="1:7" x14ac:dyDescent="0.3">
      <c r="A30" s="30" t="s">
        <v>60</v>
      </c>
      <c r="B30" s="39">
        <f t="shared" si="4"/>
        <v>9.2614515569770274E-3</v>
      </c>
      <c r="C30" s="39">
        <f t="shared" si="4"/>
        <v>1.0556637449388383E-2</v>
      </c>
      <c r="D30" s="39">
        <f t="shared" si="4"/>
        <v>9.8193537944070864E-3</v>
      </c>
      <c r="E30" s="39">
        <f t="shared" si="4"/>
        <v>0</v>
      </c>
      <c r="F30" s="39">
        <f t="shared" si="4"/>
        <v>1.2189779623531516E-2</v>
      </c>
      <c r="G30" s="52">
        <f t="shared" si="4"/>
        <v>0</v>
      </c>
    </row>
    <row r="31" spans="1:7" x14ac:dyDescent="0.3">
      <c r="A31" s="30" t="s">
        <v>86</v>
      </c>
      <c r="B31" s="39">
        <f t="shared" si="4"/>
        <v>0.21909755106687989</v>
      </c>
      <c r="C31" s="39">
        <f t="shared" si="4"/>
        <v>0.20811503943853274</v>
      </c>
      <c r="D31" s="39">
        <f t="shared" si="4"/>
        <v>0.39103168201658722</v>
      </c>
      <c r="E31" s="39">
        <f t="shared" si="4"/>
        <v>0.1868710275055819</v>
      </c>
      <c r="F31" s="39">
        <f t="shared" si="4"/>
        <v>0.21147371042621443</v>
      </c>
      <c r="G31" s="52">
        <f t="shared" si="4"/>
        <v>0.18603063526979585</v>
      </c>
    </row>
    <row r="32" spans="1:7" x14ac:dyDescent="0.3">
      <c r="A32" s="30" t="s">
        <v>62</v>
      </c>
      <c r="B32" s="39">
        <f t="shared" si="4"/>
        <v>0</v>
      </c>
      <c r="C32" s="39">
        <f t="shared" si="4"/>
        <v>0</v>
      </c>
      <c r="D32" s="39">
        <f t="shared" si="4"/>
        <v>0</v>
      </c>
      <c r="E32" s="39">
        <f t="shared" si="4"/>
        <v>0</v>
      </c>
      <c r="F32" s="39">
        <f t="shared" si="4"/>
        <v>0</v>
      </c>
      <c r="G32" s="52">
        <f t="shared" si="4"/>
        <v>0</v>
      </c>
    </row>
    <row r="33" spans="1:7" ht="15" thickBot="1" x14ac:dyDescent="0.35">
      <c r="A33" s="30" t="s">
        <v>63</v>
      </c>
      <c r="B33" s="39">
        <f t="shared" si="4"/>
        <v>0.20650129122741645</v>
      </c>
      <c r="C33" s="39">
        <f t="shared" si="4"/>
        <v>0.13715554421635778</v>
      </c>
      <c r="D33" s="39">
        <f t="shared" si="4"/>
        <v>0</v>
      </c>
      <c r="E33" s="39">
        <f t="shared" si="4"/>
        <v>2.661091976825472E-2</v>
      </c>
      <c r="F33" s="39">
        <f t="shared" si="4"/>
        <v>3.2508349528616157E-2</v>
      </c>
      <c r="G33" s="52">
        <f t="shared" si="4"/>
        <v>3.2180269386160081E-2</v>
      </c>
    </row>
    <row r="34" spans="1:7" ht="15" thickBot="1" x14ac:dyDescent="0.35">
      <c r="A34" s="74" t="s">
        <v>75</v>
      </c>
      <c r="B34" s="257">
        <f t="shared" si="4"/>
        <v>0.80753595512014364</v>
      </c>
      <c r="C34" s="257">
        <f t="shared" si="4"/>
        <v>0.78062044255807383</v>
      </c>
      <c r="D34" s="257">
        <f t="shared" si="4"/>
        <v>0.79594207908432713</v>
      </c>
      <c r="E34" s="257">
        <f t="shared" si="4"/>
        <v>0.50961363561429573</v>
      </c>
      <c r="F34" s="257">
        <f t="shared" si="4"/>
        <v>0.74668179408966195</v>
      </c>
      <c r="G34" s="258">
        <f t="shared" si="4"/>
        <v>0.51181518937078097</v>
      </c>
    </row>
    <row r="35" spans="1:7" x14ac:dyDescent="0.3">
      <c r="A35" s="30" t="s">
        <v>64</v>
      </c>
      <c r="B35" s="39">
        <f t="shared" si="4"/>
        <v>5.1928560708389616E-2</v>
      </c>
      <c r="C35" s="39">
        <f t="shared" si="4"/>
        <v>5.9190612324052969E-2</v>
      </c>
      <c r="D35" s="39">
        <f t="shared" si="4"/>
        <v>5.5056694568130879E-2</v>
      </c>
      <c r="E35" s="39">
        <f t="shared" si="4"/>
        <v>5.519861684861835E-5</v>
      </c>
      <c r="F35" s="39">
        <f t="shared" si="4"/>
        <v>6.8347570281851136E-2</v>
      </c>
      <c r="G35" s="52">
        <f t="shared" si="4"/>
        <v>5.8695802895554559E-5</v>
      </c>
    </row>
    <row r="36" spans="1:7" x14ac:dyDescent="0.3">
      <c r="A36" s="30" t="s">
        <v>65</v>
      </c>
      <c r="B36" s="39">
        <f t="shared" si="4"/>
        <v>0</v>
      </c>
      <c r="C36" s="39">
        <f t="shared" si="4"/>
        <v>0</v>
      </c>
      <c r="D36" s="39">
        <f t="shared" si="4"/>
        <v>0</v>
      </c>
      <c r="E36" s="39">
        <f t="shared" si="4"/>
        <v>0.44129886420510472</v>
      </c>
      <c r="F36" s="39">
        <f t="shared" si="4"/>
        <v>0</v>
      </c>
      <c r="G36" s="52">
        <f t="shared" si="4"/>
        <v>0.43931444877944242</v>
      </c>
    </row>
    <row r="37" spans="1:7" ht="15" thickBot="1" x14ac:dyDescent="0.35">
      <c r="A37" s="30" t="s">
        <v>66</v>
      </c>
      <c r="B37" s="39">
        <f t="shared" si="4"/>
        <v>0.14053548417146672</v>
      </c>
      <c r="C37" s="39">
        <f t="shared" si="4"/>
        <v>0.16018894511787318</v>
      </c>
      <c r="D37" s="39">
        <f t="shared" si="4"/>
        <v>0.14900122634754195</v>
      </c>
      <c r="E37" s="39">
        <f t="shared" si="4"/>
        <v>4.903230156375088E-2</v>
      </c>
      <c r="F37" s="39">
        <f t="shared" si="4"/>
        <v>0.18497063562848695</v>
      </c>
      <c r="G37" s="52">
        <f t="shared" si="4"/>
        <v>4.881166604688101E-2</v>
      </c>
    </row>
    <row r="38" spans="1:7" ht="15" thickBot="1" x14ac:dyDescent="0.35">
      <c r="A38" s="116" t="s">
        <v>79</v>
      </c>
      <c r="B38" s="257">
        <f t="shared" si="4"/>
        <v>0.19246404487985633</v>
      </c>
      <c r="C38" s="257">
        <f t="shared" si="4"/>
        <v>0.21937955744192614</v>
      </c>
      <c r="D38" s="257">
        <f t="shared" si="4"/>
        <v>0.20405792091567282</v>
      </c>
      <c r="E38" s="257">
        <f t="shared" si="4"/>
        <v>0.49038636438570421</v>
      </c>
      <c r="F38" s="257">
        <f t="shared" si="4"/>
        <v>0.2533182059103381</v>
      </c>
      <c r="G38" s="258">
        <f t="shared" si="4"/>
        <v>0.48818481062921903</v>
      </c>
    </row>
    <row r="39" spans="1:7" ht="15" thickBot="1" x14ac:dyDescent="0.35">
      <c r="A39" s="117" t="s">
        <v>54</v>
      </c>
      <c r="B39" s="160">
        <f t="shared" si="4"/>
        <v>1</v>
      </c>
      <c r="C39" s="160">
        <f t="shared" si="4"/>
        <v>1</v>
      </c>
      <c r="D39" s="160">
        <f t="shared" si="4"/>
        <v>1</v>
      </c>
      <c r="E39" s="160">
        <f t="shared" si="4"/>
        <v>1</v>
      </c>
      <c r="F39" s="160">
        <f t="shared" si="4"/>
        <v>1</v>
      </c>
      <c r="G39" s="161">
        <f t="shared" si="4"/>
        <v>1</v>
      </c>
    </row>
    <row r="40" spans="1:7" x14ac:dyDescent="0.3">
      <c r="A40" s="4"/>
      <c r="B40" s="4"/>
      <c r="C40" s="4"/>
      <c r="D40" s="4"/>
      <c r="E40" s="4"/>
      <c r="F40" s="4"/>
      <c r="G40" s="4"/>
    </row>
    <row r="41" spans="1:7" x14ac:dyDescent="0.3">
      <c r="A41" s="4" t="s">
        <v>339</v>
      </c>
      <c r="B41" s="4"/>
      <c r="C41" s="4"/>
      <c r="D41" s="4"/>
      <c r="E41" s="4"/>
      <c r="F41" s="4"/>
      <c r="G41" s="4"/>
    </row>
    <row r="42" spans="1:7" x14ac:dyDescent="0.3">
      <c r="A42" s="4" t="s">
        <v>313</v>
      </c>
      <c r="B42" s="4"/>
      <c r="C42" s="4"/>
      <c r="D42" s="4"/>
      <c r="E42" s="4"/>
      <c r="F42" s="4"/>
      <c r="G42" s="4"/>
    </row>
    <row r="43" spans="1:7" x14ac:dyDescent="0.3">
      <c r="A43" s="4"/>
      <c r="B43" s="4"/>
      <c r="C43" s="4"/>
      <c r="D43" s="4"/>
      <c r="E43" s="4"/>
      <c r="F43" s="4"/>
      <c r="G43" s="4"/>
    </row>
    <row r="44" spans="1:7" x14ac:dyDescent="0.3">
      <c r="A44" s="32" t="s">
        <v>337</v>
      </c>
      <c r="B44" s="4"/>
      <c r="C44" s="4"/>
      <c r="D44" s="4"/>
      <c r="E44" s="4"/>
      <c r="F44" s="4"/>
      <c r="G44" s="4"/>
    </row>
  </sheetData>
  <sortState ref="A5:R13">
    <sortCondition ref="A5:A13"/>
  </sortState>
  <mergeCells count="3">
    <mergeCell ref="A24:G24"/>
    <mergeCell ref="A1:G1"/>
    <mergeCell ref="A2:G2"/>
  </mergeCells>
  <hyperlinks>
    <hyperlink ref="A1:G1" location="CONTENIDO!A1" display="EMPRESAS DE TRANSPORTE AÉREO  COMERCIAL REGIONAL  - COSTOS DE OPERACIÓN POR TIPO DE AERONAVE  "/>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Orden xmlns="7f46df1b-c851-4487-9672-e2321d678dfc">05</Orden>
    <Descripci_x00f3_n xmlns="7f46df1b-c851-4487-9672-e2321d678dfc" xsi:nil="true"/>
    <Formato xmlns="7f46df1b-c851-4487-9672-e2321d678dfc">/Style%20Library/Images/xls.svg</Formato>
    <Filtro xmlns="7f46df1b-c851-4487-9672-e2321d678dfc">COSTOS</Filtr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975F756529D5344999D0D802AAD6C9A" ma:contentTypeVersion="4" ma:contentTypeDescription="Crear nuevo documento." ma:contentTypeScope="" ma:versionID="27459195d74885395f54a37c084c0f16">
  <xsd:schema xmlns:xsd="http://www.w3.org/2001/XMLSchema" xmlns:xs="http://www.w3.org/2001/XMLSchema" xmlns:p="http://schemas.microsoft.com/office/2006/metadata/properties" xmlns:ns2="7f46df1b-c851-4487-9672-e2321d678dfc" targetNamespace="http://schemas.microsoft.com/office/2006/metadata/properties" ma:root="true" ma:fieldsID="3ce1ee72f2a1815a326f16ab0e419b7c" ns2:_="">
    <xsd:import namespace="7f46df1b-c851-4487-9672-e2321d678dfc"/>
    <xsd:element name="properties">
      <xsd:complexType>
        <xsd:sequence>
          <xsd:element name="documentManagement">
            <xsd:complexType>
              <xsd:all>
                <xsd:element ref="ns2:Descripci_x00f3_n" minOccurs="0"/>
                <xsd:element ref="ns2:Filtro" minOccurs="0"/>
                <xsd:element ref="ns2:Formato" minOccurs="0"/>
                <xsd:element ref="ns2: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46df1b-c851-4487-9672-e2321d678dfc"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Text">
          <xsd:maxLength value="255"/>
        </xsd:restriction>
      </xsd:simpleType>
    </xsd:element>
    <xsd:element name="Filtro" ma:index="9" nillable="true" ma:displayName="Filtro" ma:internalName="Filtro">
      <xsd:simpleType>
        <xsd:restriction base="dms:Text">
          <xsd:maxLength value="255"/>
        </xsd:restriction>
      </xsd:simpleType>
    </xsd:element>
    <xsd:element name="Formato" ma:index="10" nillable="true" ma:displayName="Formato" ma:default="/Style%20Library/Images/pdf.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Orden" ma:index="11" nillable="true" ma:displayName="Orden" ma:internalName="Orde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C7DDCF-2FF1-419E-83D2-5251EF15AA6E}"/>
</file>

<file path=customXml/itemProps2.xml><?xml version="1.0" encoding="utf-8"?>
<ds:datastoreItem xmlns:ds="http://schemas.openxmlformats.org/officeDocument/2006/customXml" ds:itemID="{AB1E59D5-6355-444E-9C03-742B5C857DCC}"/>
</file>

<file path=customXml/itemProps3.xml><?xml version="1.0" encoding="utf-8"?>
<ds:datastoreItem xmlns:ds="http://schemas.openxmlformats.org/officeDocument/2006/customXml" ds:itemID="{0FDF8BB3-37CC-4F13-BF4E-702F575B235F}"/>
</file>

<file path=customXml/itemProps4.xml><?xml version="1.0" encoding="utf-8"?>
<ds:datastoreItem xmlns:ds="http://schemas.openxmlformats.org/officeDocument/2006/customXml" ds:itemID="{AB1E59D5-6355-444E-9C03-742B5C857D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CONTENIDO</vt:lpstr>
      <vt:lpstr>EMPRESAS - TIPO AERONAVE</vt:lpstr>
      <vt:lpstr>COBERTURA</vt:lpstr>
      <vt:lpstr>%  PARTICIPACION Y VARIACION </vt:lpstr>
      <vt:lpstr>PAX REGULAR DOMESTICO II SEM </vt:lpstr>
      <vt:lpstr>PAX-  EXTRANJEROS II SEM 2012</vt:lpstr>
      <vt:lpstr>CARGA -EXTRANJERA II SEM 2012</vt:lpstr>
      <vt:lpstr>CARGA DOMESTICO II SEM 2012</vt:lpstr>
      <vt:lpstr>COMERC. REGIONAL II SEM 2012</vt:lpstr>
      <vt:lpstr>AEROTAXIS II SEM 2012</vt:lpstr>
      <vt:lpstr>TRABAJ AEREOS ESPEC II SEM 2012</vt:lpstr>
      <vt:lpstr>AVIACION AGRICOLA  II SEM 2012</vt:lpstr>
      <vt:lpstr>ESPECIAL DE CARGA  II SEM 2012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Boletín Costos de Operación II Semestre 2012</dc:title>
  <dc:creator>Maria Nubia Huertas Peña</dc:creator>
  <cp:lastModifiedBy>41680593</cp:lastModifiedBy>
  <dcterms:created xsi:type="dcterms:W3CDTF">2012-04-10T13:43:01Z</dcterms:created>
  <dcterms:modified xsi:type="dcterms:W3CDTF">2013-04-15T21:28:02Z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0x0101009975F756529D5344999D0D802AAD6C9A</vt:lpwstr>
  </property>
  <property fmtid="{D5CDD505-2E9C-101B-9397-08002B2CF9AE}" pid="3" name="_dlc_DocIdItemGuid">
    <vt:lpwstr>a414f9f8-7bc5-4138-ab0e-a67b83ee4782</vt:lpwstr>
  </property>
</Properties>
</file>